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27495" windowHeight="11955"/>
  </bookViews>
  <sheets>
    <sheet name="ทะเบียน" sheetId="1" r:id="rId1"/>
    <sheet name="รพ.สต." sheetId="2" r:id="rId2"/>
  </sheets>
  <definedNames>
    <definedName name="_xlnm._FilterDatabase" localSheetId="0" hidden="1">ทะเบียน!$A$1:$AB$2504</definedName>
  </definedNames>
  <calcPr calcId="144525"/>
</workbook>
</file>

<file path=xl/calcChain.xml><?xml version="1.0" encoding="utf-8"?>
<calcChain xmlns="http://schemas.openxmlformats.org/spreadsheetml/2006/main">
  <c r="C6" i="2" l="1"/>
  <c r="J4" i="2" l="1"/>
  <c r="I4" i="2"/>
  <c r="H4" i="2"/>
  <c r="G4" i="2"/>
  <c r="F4" i="2"/>
  <c r="E4" i="2"/>
  <c r="D4" i="2"/>
  <c r="C4" i="2"/>
  <c r="F5" i="2"/>
  <c r="E5" i="2"/>
  <c r="D5" i="2"/>
  <c r="C5" i="2"/>
  <c r="H6" i="2"/>
  <c r="G6" i="2"/>
  <c r="F6" i="2"/>
  <c r="E6" i="2"/>
  <c r="D6" i="2"/>
  <c r="M7" i="2"/>
  <c r="F7" i="2"/>
  <c r="E7" i="2"/>
  <c r="D7" i="2"/>
  <c r="C7" i="2"/>
  <c r="L8" i="2"/>
  <c r="K8" i="2"/>
  <c r="J8" i="2"/>
  <c r="I8" i="2"/>
  <c r="H8" i="2"/>
  <c r="G8" i="2"/>
  <c r="L9" i="2"/>
  <c r="K9" i="2"/>
  <c r="J9" i="2"/>
  <c r="I9" i="2"/>
  <c r="H9" i="2"/>
  <c r="G9" i="2"/>
  <c r="F9" i="2"/>
  <c r="E9" i="2"/>
  <c r="D9" i="2"/>
  <c r="C9" i="2"/>
  <c r="M10" i="2"/>
  <c r="L10" i="2"/>
  <c r="K10" i="2"/>
  <c r="J10" i="2"/>
  <c r="I10" i="2"/>
  <c r="H10" i="2"/>
  <c r="G10" i="2"/>
  <c r="F10" i="2"/>
  <c r="E10" i="2"/>
  <c r="D10" i="2"/>
  <c r="C10" i="2"/>
  <c r="L11" i="2"/>
  <c r="K11" i="2"/>
  <c r="I11" i="2"/>
  <c r="H11" i="2"/>
  <c r="G11" i="2"/>
  <c r="D11" i="2"/>
  <c r="J12" i="2"/>
  <c r="F12" i="2"/>
  <c r="E12" i="2"/>
  <c r="C12" i="2"/>
  <c r="N13" i="2"/>
  <c r="H13" i="2"/>
  <c r="F13" i="2"/>
  <c r="E13" i="2"/>
  <c r="D13" i="2"/>
  <c r="C13" i="2"/>
  <c r="P15" i="2"/>
  <c r="O15" i="2"/>
  <c r="L15" i="2"/>
  <c r="K15" i="2"/>
  <c r="M14" i="2"/>
  <c r="J14" i="2"/>
  <c r="I14" i="2"/>
  <c r="G14" i="2"/>
  <c r="S16" i="2"/>
  <c r="S21" i="2" s="1"/>
  <c r="P16" i="2"/>
  <c r="G16" i="2"/>
  <c r="F16" i="2"/>
  <c r="E16" i="2"/>
  <c r="D16" i="2"/>
  <c r="U17" i="2"/>
  <c r="U21" i="2" s="1"/>
  <c r="T17" i="2"/>
  <c r="T21" i="2" s="1"/>
  <c r="O17" i="2"/>
  <c r="M17" i="2"/>
  <c r="H17" i="2"/>
  <c r="C17" i="2"/>
  <c r="R18" i="2"/>
  <c r="R21" i="2" s="1"/>
  <c r="Q18" i="2"/>
  <c r="Q21" i="2" s="1"/>
  <c r="N18" i="2"/>
  <c r="L18" i="2"/>
  <c r="K18" i="2"/>
  <c r="J18" i="2"/>
  <c r="I18" i="2"/>
  <c r="M19" i="2"/>
  <c r="L19" i="2"/>
  <c r="K19" i="2"/>
  <c r="J19" i="2"/>
  <c r="I19" i="2"/>
  <c r="H19" i="2"/>
  <c r="G19" i="2"/>
  <c r="F19" i="2"/>
  <c r="E19" i="2"/>
  <c r="D19" i="2"/>
  <c r="C19" i="2"/>
  <c r="N20" i="2"/>
  <c r="M20" i="2"/>
  <c r="L20" i="2"/>
  <c r="K20" i="2"/>
  <c r="J20" i="2"/>
  <c r="I20" i="2"/>
  <c r="H20" i="2"/>
  <c r="G20" i="2"/>
  <c r="F20" i="2"/>
  <c r="E20" i="2"/>
  <c r="D20" i="2"/>
  <c r="C20" i="2"/>
  <c r="V6" i="2" l="1"/>
  <c r="C26" i="2" s="1"/>
  <c r="V15" i="2"/>
  <c r="V19" i="2"/>
  <c r="C32" i="2" s="1"/>
  <c r="V17" i="2"/>
  <c r="V8" i="2"/>
  <c r="V12" i="2"/>
  <c r="V16" i="2"/>
  <c r="V11" i="2"/>
  <c r="L21" i="2"/>
  <c r="C21" i="2"/>
  <c r="V9" i="2"/>
  <c r="C31" i="2" s="1"/>
  <c r="V7" i="2"/>
  <c r="D21" i="2"/>
  <c r="E21" i="2"/>
  <c r="V18" i="2"/>
  <c r="N21" i="2"/>
  <c r="F21" i="2"/>
  <c r="O21" i="2"/>
  <c r="V5" i="2"/>
  <c r="C25" i="2" s="1"/>
  <c r="G21" i="2"/>
  <c r="P21" i="2"/>
  <c r="M21" i="2"/>
  <c r="H21" i="2"/>
  <c r="V20" i="2"/>
  <c r="C33" i="2" s="1"/>
  <c r="V14" i="2"/>
  <c r="V13" i="2"/>
  <c r="V10" i="2"/>
  <c r="C30" i="2" s="1"/>
  <c r="I21" i="2"/>
  <c r="K21" i="2"/>
  <c r="J21" i="2"/>
  <c r="V4" i="2"/>
  <c r="C35" i="2" s="1"/>
  <c r="C28" i="2" l="1"/>
  <c r="C34" i="2"/>
  <c r="C29" i="2"/>
  <c r="V21" i="2"/>
  <c r="C27" i="2"/>
  <c r="C36" i="2" l="1"/>
</calcChain>
</file>

<file path=xl/sharedStrings.xml><?xml version="1.0" encoding="utf-8"?>
<sst xmlns="http://schemas.openxmlformats.org/spreadsheetml/2006/main" count="36096" uniqueCount="4350">
  <si>
    <t>ชุมพร</t>
  </si>
  <si>
    <t>คำนำหน้า</t>
  </si>
  <si>
    <t>จังหวัด</t>
  </si>
  <si>
    <t>ท่านประกอบอาชีพอะไร...?</t>
  </si>
  <si>
    <t>ปกติท่านดื่มเครื่องดื่มแอลกอฮอล์หรือไม่?</t>
  </si>
  <si>
    <t>กรณีตอบว่า _ดื่ม_ ท่านดื่มเครื่องดื่มแอลกอฮอล์บ่อยแค่ไหน?</t>
  </si>
  <si>
    <t>ในช่วงเทศกาลเข้าพรรษาปีนี้ (ระหว่างวันที่ 28 กรกฎาคม –24 ตุลาคม 2561 ) ท่านตั้งใจจะ_&gt;งดดื่มแอลกอฮอล์&lt;_แบบไหน ?</t>
  </si>
  <si>
    <t>ในช่วงที่ผ่านมาท่านเสียค่าใช้จ่ายในการดื่มเครื่องดื่มแอลกอฮอล์โดยเฉลี่ยเดือนละประมาณ............กี่บาท(ถ้าไม่มีให้ใส่ 0)</t>
  </si>
  <si>
    <t>แรงจูงใจที่ทำให้ท่านตั้งใจงดเหล้างดบุหรี่ช่วงเข้าพรรษา คืออะไร (ตอบได้มากกว่า 1 ข้อ ) ?</t>
  </si>
  <si>
    <t>การหยุดดื่มจะมีผลกระทบต่อร่างกายและสุขภาพของคนปฏิญาณตนงดเหล้าครบพรรษาหรือไม่ (ประเมินเบื้องต้นโดยผู้สารวจข้อมูล)</t>
  </si>
  <si>
    <t>กรุณาลงชื่อผู้สำรวจข้อมูล</t>
  </si>
  <si>
    <t>องค์กร/หน่วยงาน ที่ชวนสมัคร</t>
  </si>
  <si>
    <t>ลงชื่อผู้ตรวจสอบข้อมูล *</t>
  </si>
  <si>
    <t>วันที่สำรวจข้อมูล</t>
  </si>
  <si>
    <t/>
  </si>
  <si>
    <t>นาย</t>
  </si>
  <si>
    <t>ค้าขาย/งานบริการ</t>
  </si>
  <si>
    <t>3.เลิกดื่มมาแล้วมากกว่า 3 ปี (แบบฟอร์ม 4)</t>
  </si>
  <si>
    <t>เกือบทุกวัน ( 3-5 วัน/สัปดาห์)</t>
  </si>
  <si>
    <t>ตลอดชีวิต</t>
  </si>
  <si>
    <t>เพื่อสุขภาพท่านเอง</t>
  </si>
  <si>
    <t>ไม่มีผลกระทบ</t>
  </si>
  <si>
    <t>นางสาว</t>
  </si>
  <si>
    <t>เบญจวรรณ มนไธสง</t>
  </si>
  <si>
    <t>12/1</t>
  </si>
  <si>
    <t>เขาค่าย</t>
  </si>
  <si>
    <t>สวี</t>
  </si>
  <si>
    <t>เกษตรกรรม</t>
  </si>
  <si>
    <t>1.ดื่ม (ย้อนหลังไป1 ปี)</t>
  </si>
  <si>
    <t>นานๆ ครั้ง (8-11 วัน/ปี)</t>
  </si>
  <si>
    <t>ประหยัดเงิน, เพื่อลูกและครอบครัว</t>
  </si>
  <si>
    <t>เบญจวรรณ</t>
  </si>
  <si>
    <t>เหมือนแพร โตสีดา</t>
  </si>
  <si>
    <t>31/15</t>
  </si>
  <si>
    <t>นาสัก</t>
  </si>
  <si>
    <t>เพื่อเป็นแบบอย่างที่ดีให้กับคนอื่นๆ</t>
  </si>
  <si>
    <t>นาง</t>
  </si>
  <si>
    <t>อารีรัตน์   มาแจ้ง</t>
  </si>
  <si>
    <t>358/2</t>
  </si>
  <si>
    <t>3 เดือน</t>
  </si>
  <si>
    <t>ดื่มของเพื่อน เล็กน้อย</t>
  </si>
  <si>
    <t>อารีรัตน์  มาแจ้ง</t>
  </si>
  <si>
    <t>ศิรินีย์_ชูธาโสตร</t>
  </si>
  <si>
    <t>ครน</t>
  </si>
  <si>
    <t>เพื่อสุขภาพท่านเอง, ได้บุญ/รักษาศีล, เพื่อเป็นแบบอย่างที่ดีให้กับคนอื่นๆ</t>
  </si>
  <si>
    <t>ศิรินีย์2</t>
  </si>
  <si>
    <t>วรินรำไพ  ศรีคำภา</t>
  </si>
  <si>
    <t>ประหยัดเงิน, เพื่อลูกและครอบครัว, เพื่อสุขภาพท่านเอง, ได้บุญ/รักษาศีล, เพื่อน/คนในชุมชน ชวนเลิก, เพื่อเป็นแบบอย่างที่ดีให้กับคนอื่นๆ, ผู้นาชุมชนชักชวน, คนรักและเพื่อนชวน</t>
  </si>
  <si>
    <t>วรินรำไพ ศรีคำภา</t>
  </si>
  <si>
    <t>จุรีรัตน์ ทบศรี</t>
  </si>
  <si>
    <t>รับจ้างทั่วไป</t>
  </si>
  <si>
    <t>ลดปริมาณการดื่ม</t>
  </si>
  <si>
    <t>บุษกร พนัสนอก</t>
  </si>
  <si>
    <t>79/1</t>
  </si>
  <si>
    <t>ประหยัดเงิน, เพื่อลูกและครอบครัว, เพื่อสุขภาพท่านเอง, ได้บุญ/รักษาศีล, เพื่อเป็นแบบอย่างที่ดีให้กับคนอื่นๆ</t>
  </si>
  <si>
    <t>นันธญา  เอาไชย</t>
  </si>
  <si>
    <t>59/13</t>
  </si>
  <si>
    <t>4.ไม่เคยดื่มเลยตลอดชีวิต (ขอเชิญสมัครนักรณรงค์ อ.สคล)</t>
  </si>
  <si>
    <t>ประหยัดเงิน, เพื่อลูกและครอบครัว, เพื่อสุขภาพท่านเอง, ได้บุญ/รักษาศีล</t>
  </si>
  <si>
    <t>นันธญา เอาไชย</t>
  </si>
  <si>
    <t>นันธญา. เอาไชย</t>
  </si>
  <si>
    <t>อรอุมา  สัณฐาน</t>
  </si>
  <si>
    <t>46/13</t>
  </si>
  <si>
    <t xml:space="preserve"> อรอุมา  สัณฐาน</t>
  </si>
  <si>
    <t>อรอุมา.  สัณฐาน</t>
  </si>
  <si>
    <t>ดวงรัตน์กานต์ ปะทิรัมย์</t>
  </si>
  <si>
    <t>56/2</t>
  </si>
  <si>
    <t>50 บาท</t>
  </si>
  <si>
    <t>นางดวงรัตน์กานต์ ปะทิรัมย์</t>
  </si>
  <si>
    <t>สุภาภรณ์ ชนะ</t>
  </si>
  <si>
    <t>ทุ่งระยะ</t>
  </si>
  <si>
    <t>ประหยัดเงิน, เพื่อลูกและครอบครัว, เพื่อสุขภาพท่านเอง, เพื่อเป็นแบบอย่างที่ดีให้กับคนอื่นๆ</t>
  </si>
  <si>
    <t>นัฎฐิกา แก้ววารี</t>
  </si>
  <si>
    <t>อนงค์ สกุลแพทย์</t>
  </si>
  <si>
    <t xml:space="preserve"> 22/1 </t>
  </si>
  <si>
    <t>ประหยัดเงิน, ได้บุญ/รักษาศีล, เพื่อเป็นแบบอย่างที่ดีให้กับคนอื่นๆ</t>
  </si>
  <si>
    <t>อนงค์  สกุลแพทย์</t>
  </si>
  <si>
    <t>นางอนงค์  สกุลแพทย์</t>
  </si>
  <si>
    <t>ณาตยา   แสงสุริย์</t>
  </si>
  <si>
    <t>13/1</t>
  </si>
  <si>
    <t>ท่าหิน</t>
  </si>
  <si>
    <t>ณาตยา  แสงสุริย์</t>
  </si>
  <si>
    <t>วรา ชูคากร</t>
  </si>
  <si>
    <t>119/1</t>
  </si>
  <si>
    <t>เพื่อลูกและครอบครัว, เพื่อสุขภาพท่านเอง, เพื่อเป็นแบบอย่างที่ดีให้กับคนอื่นๆ</t>
  </si>
  <si>
    <t>เชาวนิตย์   ปิ่ิ่นทอง</t>
  </si>
  <si>
    <t>154/1</t>
  </si>
  <si>
    <t>ทุกเดือน (1-3 วัน/เดือน)</t>
  </si>
  <si>
    <t>เชาวนิตย์ ปิ่นทอง</t>
  </si>
  <si>
    <t>เชาวนิตย์ ปิ่ิ่นทอง</t>
  </si>
  <si>
    <t>ชลิตา ผุดไซตู</t>
  </si>
  <si>
    <t>15/7</t>
  </si>
  <si>
    <t>บุญเตือน สุขประวิทย์</t>
  </si>
  <si>
    <t>วิสัยใต้</t>
  </si>
  <si>
    <t>ทุกสัปดาห์ (1-2 วัน/สัปดาห์)</t>
  </si>
  <si>
    <t>มีผละกระทบแต่ไม่ต้องการช่วยเหลือ</t>
  </si>
  <si>
    <t>บุญเตือนสุขประวิทย์</t>
  </si>
  <si>
    <t>บุญเตือน  สุขประวิทย์</t>
  </si>
  <si>
    <t>จีรพร ทองมี</t>
  </si>
  <si>
    <t>นาโพธิ์</t>
  </si>
  <si>
    <t>แม่บ้าน</t>
  </si>
  <si>
    <t>ประหยัดเงิน, เพื่อลูกและครอบครัว, เพื่อสุขภาพท่านเอง</t>
  </si>
  <si>
    <t>เดือนเพ็ญ เคี่ยนบุ้น</t>
  </si>
  <si>
    <t>ข้าราชการ/ลูกจ้างหน่วยงานราชการ</t>
  </si>
  <si>
    <t>นางสุนิจ พรหมชัง</t>
  </si>
  <si>
    <t>นางเบญจมาส ตั๋นตี๋</t>
  </si>
  <si>
    <t>มงคล  โสภี</t>
  </si>
  <si>
    <t>95/1</t>
  </si>
  <si>
    <t>มงคลโสภี</t>
  </si>
  <si>
    <t>น.ส เพชรา วรรณนิยม</t>
  </si>
  <si>
    <t>67/1</t>
  </si>
  <si>
    <t>ด่านสวี</t>
  </si>
  <si>
    <t>น.ส เพชรา วรณนิยม</t>
  </si>
  <si>
    <t>นิลภา เกตุนุ้ย</t>
  </si>
  <si>
    <t>5096/1</t>
  </si>
  <si>
    <t>96/1</t>
  </si>
  <si>
    <t>นางสุนีย์   กล่ำพัก</t>
  </si>
  <si>
    <t>23/1</t>
  </si>
  <si>
    <t>นางสุนีย์  กล่ำพัก</t>
  </si>
  <si>
    <t>ฤทัยรัตน  เชิงไกรยัง</t>
  </si>
  <si>
    <t>ฤทัยรัตน   เชิงไกรยัง</t>
  </si>
  <si>
    <t>รัตนา  สังปรเมน</t>
  </si>
  <si>
    <t>75/7</t>
  </si>
  <si>
    <t>รัตนา สังปริเมน</t>
  </si>
  <si>
    <t>นางนงลักษณ์ ง่วนชู</t>
  </si>
  <si>
    <t>พิชญา.  อันทะปัญญา</t>
  </si>
  <si>
    <t>52/1</t>
  </si>
  <si>
    <t>พิชญา  อันทะปัญญา</t>
  </si>
  <si>
    <t>อำพันธ์  ศรีบุญนาค</t>
  </si>
  <si>
    <t>17/4</t>
  </si>
  <si>
    <t>นางอำพันธ์ ศรีบุญนาค</t>
  </si>
  <si>
    <t>นางอำพันธ์  ศรีบุญนาค</t>
  </si>
  <si>
    <t>ราตรี มนไธสง</t>
  </si>
  <si>
    <t>เสกสรรค์. มนไธสง</t>
  </si>
  <si>
    <t>ประหยัดเงิน, เพื่อสุขภาพท่านเอง, เพื่อน/คนในชุมชน ชวนเลิก, เพื่อเป็นแบบอย่างที่ดีให้กับคนอื่นๆ, ผู้นาชุมชนชักชวน</t>
  </si>
  <si>
    <t>ลำไย บุญมี</t>
  </si>
  <si>
    <t>2.เลิกดื่มมาแล้วมากกว่า 1 ปี แต่ยังไม่ถึง 3 ปี (แบบฟอร์ม 3)</t>
  </si>
  <si>
    <t>ประหยัดเงิน, เพื่อลูกและครอบครัว, เพื่อสุขภาพท่านเอง, ได้บุญ/รักษาศีล, เพื่อน/คนในชุมชน ชวนเลิก, เพื่อเป็นแบบอย่างที่ดีให้กับคนอื่นๆ, คนรักและเพื่อนชวน</t>
  </si>
  <si>
    <t>ธีรชัย บุญมี</t>
  </si>
  <si>
    <t>นาย ปราโมช เสือมาก</t>
  </si>
  <si>
    <t>133/1</t>
  </si>
  <si>
    <t>เพื่อลูกและครอบครัว, เพื่อสุขภาพท่านเอง</t>
  </si>
  <si>
    <t>นาง ทัดทณี เสือมาก</t>
  </si>
  <si>
    <t>กาญจนา ยมขวัญเมือง</t>
  </si>
  <si>
    <t>22/4</t>
  </si>
  <si>
    <t>ประกอบธุรกิจส่วนตัว</t>
  </si>
  <si>
    <t>นางกาญจนา ยมขวัญเมือง</t>
  </si>
  <si>
    <t>อสม.กาญจนา ยมขวัญเมือง</t>
  </si>
  <si>
    <t>อสม.</t>
  </si>
  <si>
    <t>คำพา โกษฐ์เพชร</t>
  </si>
  <si>
    <t>10/1</t>
  </si>
  <si>
    <t>ผู้นาชุมชนชักชวน</t>
  </si>
  <si>
    <t>มีผลกระทบและควรได้รับการช่วยเหลือจากแพทย์หรือผู้เชี่ยวชาญด้านการบาบัดสุรา</t>
  </si>
  <si>
    <t>อสม.คำพา โกษฐ์เพชร</t>
  </si>
  <si>
    <t>นาง ทัดทณี. เสือมาก</t>
  </si>
  <si>
    <t>นาง  ทัดทณี. เสือมาก</t>
  </si>
  <si>
    <t>นาง ทัดทณี  เสือมาก</t>
  </si>
  <si>
    <t>ชัยรัตน์ ศรีคำภา</t>
  </si>
  <si>
    <t>ประหยัดเงิน, เพื่อลูกและครอบครัว, เพื่อสุขภาพท่านเอง, ได้บุญ/รักษาศีล, เพื่อเป็นแบบอย่างที่ดีให้กับคนอื่นๆ, คนรักและเพื่อนชวน</t>
  </si>
  <si>
    <t>นายชัยรัตน์  ศรีคำภา</t>
  </si>
  <si>
    <t>สุวรรณ ชูคากร</t>
  </si>
  <si>
    <t>พนักงานเอกชน/ลูกจ้างเอกชน</t>
  </si>
  <si>
    <t>สุวรรณ</t>
  </si>
  <si>
    <t>สุวรรณ. ขยั่น</t>
  </si>
  <si>
    <t>9/2</t>
  </si>
  <si>
    <t>สุวรรณ สุขประวิทย์</t>
  </si>
  <si>
    <t>135/6</t>
  </si>
  <si>
    <t>วัญชีย ทินแก้ว</t>
  </si>
  <si>
    <t>44/4</t>
  </si>
  <si>
    <t>เพื่อสุขภาพท่านเอง, เพื่อน/คนในชุมชน ชวนเลิก</t>
  </si>
  <si>
    <t>จตุพร พรหมหาญ</t>
  </si>
  <si>
    <t>แสงนภา หลีรัตนะ</t>
  </si>
  <si>
    <t>บรรจง เสือมาก</t>
  </si>
  <si>
    <t>โสพิต  บุดดี</t>
  </si>
  <si>
    <t>117/1</t>
  </si>
  <si>
    <t>โสพิต บุดดี</t>
  </si>
  <si>
    <t>ฉวี  คณะครุฑ</t>
  </si>
  <si>
    <t>65/2</t>
  </si>
  <si>
    <t>ฉวี.  คณะครุฑ</t>
  </si>
  <si>
    <t>ฉวี. คณะครุฑ</t>
  </si>
  <si>
    <t>วิทยา ขาวละออง</t>
  </si>
  <si>
    <t>33/2</t>
  </si>
  <si>
    <t>ทุกวัน (7 วัน/สัปดาห์)</t>
  </si>
  <si>
    <t>ประหยัดเงิน, เพื่อสุขภาพท่านเอง, ได้บุญ/รักษาศีล, เพื่อน/คนในชุมชน ชวนเลิก, เพื่อเป็นแบบอย่างที่ดีให้กับคนอื่นๆ</t>
  </si>
  <si>
    <t>นายวิทยา ขาวละออง</t>
  </si>
  <si>
    <t>เพื่อสุขภาพท่านเอง, ได้บุญ/รักษาศีล, เพื่อน/คนในชุมชน ชวนเลิก</t>
  </si>
  <si>
    <t>น.สอรวรรณ.     มาอยู่บ้านเลขที่141ม.4ต.วิสัยใต้</t>
  </si>
  <si>
    <t xml:space="preserve"> อรวรรณ.  มาอยู่</t>
  </si>
  <si>
    <t>อรวรรณ.    มาอยู่</t>
  </si>
  <si>
    <t>สุภัตตรา นุชนารถ</t>
  </si>
  <si>
    <t>150/4</t>
  </si>
  <si>
    <t>สุวรรณ  สุขประวิทย์</t>
  </si>
  <si>
    <t>บุญเตือน. สุขประวิทย์</t>
  </si>
  <si>
    <t>แสงนภา. หลีรัตนะ</t>
  </si>
  <si>
    <t>สุวรรณ  ขยั่น</t>
  </si>
  <si>
    <t>สุพิจ  รอดกุลชร</t>
  </si>
  <si>
    <t>157/1</t>
  </si>
  <si>
    <t>สังวาลย์พมลรัตน์</t>
  </si>
  <si>
    <t>สังวาลย์พิมลรัตน์ส</t>
  </si>
  <si>
    <t>สังวาลย์พิมลรัตน์</t>
  </si>
  <si>
    <t>เพื่อสุขภาพท่านเอง, ได้บุญ/รักษาศีล</t>
  </si>
  <si>
    <t>นิตยา ดวงสวัสดิ์</t>
  </si>
  <si>
    <t>แสงนภา  หลีรัตนะ</t>
  </si>
  <si>
    <t>ฉวีวรรณพรหมน้อย</t>
  </si>
  <si>
    <t>55/2</t>
  </si>
  <si>
    <t>สิทธิพงษ์   กล่ำพัก</t>
  </si>
  <si>
    <t>สิทธิพงษ์  กล่ำพัก</t>
  </si>
  <si>
    <t>สุนีย์  กล่ำพัก</t>
  </si>
  <si>
    <t>ยินดี   กุลีช่วย</t>
  </si>
  <si>
    <t xml:space="preserve">35/1 </t>
  </si>
  <si>
    <t>เพื่อสุขภาพท่านเอง, เพื่อเป็นแบบอย่างที่ดีให้กับคนอื่นๆ</t>
  </si>
  <si>
    <t>ยินดี  กุลีช่วย</t>
  </si>
  <si>
    <t>ได้บุญ/รักษาศีล</t>
  </si>
  <si>
    <t>เพื่อลูกและครอบครัว</t>
  </si>
  <si>
    <t>เพื่อลูกและครอบครัว, เพื่อสุขภาพท่านเอง, ได้บุญ/รักษาศีล, เพื่อเป็นแบบอย่างที่ดีให้กับคนอื่นๆ</t>
  </si>
  <si>
    <t>สุชาดา ทองดี</t>
  </si>
  <si>
    <t>ประหยัดเงิน</t>
  </si>
  <si>
    <t>52/2</t>
  </si>
  <si>
    <t>ไม่มี</t>
  </si>
  <si>
    <t>ประหยัดเงิน, เพื่อสุขภาพท่านเอง, ได้บุญ/รักษาศีล, เพื่อเป็นแบบอย่างที่ดีให้กับคนอื่นๆ</t>
  </si>
  <si>
    <t>24/2</t>
  </si>
  <si>
    <t>ข้าราชการเกษียณ</t>
  </si>
  <si>
    <t>วราลี_สมยัง</t>
  </si>
  <si>
    <t>143/4</t>
  </si>
  <si>
    <t>สังวาลย์_มาดี</t>
  </si>
  <si>
    <t>เพื่อสุขภาพท่านเอง, ได้บุญ/รักษาศีล, ผู้นาชุมชนชักชวน</t>
  </si>
  <si>
    <t>ราตรี. พลสุวรรณ</t>
  </si>
  <si>
    <t>ราตรี  พลสุวรรณ</t>
  </si>
  <si>
    <t>ราตรี   พลสุวรรณ</t>
  </si>
  <si>
    <t>ทิวากรณ์_พรหมนิมิตร</t>
  </si>
  <si>
    <t>ประหยัดเงิน, เพื่อสุขภาพท่านเอง, ได้บุญ/รักษาศีล, เพื่อเป็นแบบอย่างที่ดีให้กับคนอื่นๆ, ผู้นาชุมชนชักชวน</t>
  </si>
  <si>
    <t>โสภณ.   พลสุวรรณ50</t>
  </si>
  <si>
    <t>โสภณ. พลสุวรรณ</t>
  </si>
  <si>
    <t>ราตรี.  พลสุวรนณ</t>
  </si>
  <si>
    <t>ประหยัดเงิน, เพื่อลูกและครอบครัว, ได้บุญ/รักษาศีล</t>
  </si>
  <si>
    <t>รุ่งศิริ สิงห์คำ</t>
  </si>
  <si>
    <t>175/3</t>
  </si>
  <si>
    <t>500บาท</t>
  </si>
  <si>
    <t>อัญชลี แก้วเกื้อ</t>
  </si>
  <si>
    <t>173/4</t>
  </si>
  <si>
    <t>ประหยัดเงิน, เพื่อลูกและครอบครัว, เพื่อสุขภาพท่านเอง, ได้บุญ/รักษาศีล, เพื่อน/คนในชุมชน ชวนเลิก, เพื่อเป็นแบบอย่างที่ดีให้กับคนอื่นๆ, ผู้นาชุมชนชักชวน</t>
  </si>
  <si>
    <t>สมจิตร วรไกล</t>
  </si>
  <si>
    <t>600บาท</t>
  </si>
  <si>
    <t>ประหยัดเงิน, เพื่อลูกและครอบครัว, เพื่อสุขภาพท่านเอง, เพื่อน/คนในชุมชน ชวนเลิก, ผู้นาชุมชนชักชวน</t>
  </si>
  <si>
    <t>คมศิลป์  ปะวะทัง</t>
  </si>
  <si>
    <t>500 บาท</t>
  </si>
  <si>
    <t>สุกัญญา  ปะวะทัง</t>
  </si>
  <si>
    <t>ไม่เคยซื้อกินเอง</t>
  </si>
  <si>
    <t>แสงนภา   หลีรัตนะ</t>
  </si>
  <si>
    <t>เอื้อง..เวารัมย์</t>
  </si>
  <si>
    <t>เอื้อง..เสารัมย์</t>
  </si>
  <si>
    <t>บุญรัตน์ โซซอง</t>
  </si>
  <si>
    <t>223/19</t>
  </si>
  <si>
    <t>ประหยัดเงิน, เพื่อลูกและครอบครัว, เพื่อสุขภาพท่านเอง, ได้บุญ/รักษาศีล, เพื่อน/คนในชุมชน ชวนเลิก</t>
  </si>
  <si>
    <t>่พี่สาว</t>
  </si>
  <si>
    <t>สาง หงษ์ลอย</t>
  </si>
  <si>
    <t>น.ส.พิชญา อันทะปัญญา</t>
  </si>
  <si>
    <t>สุนี  เมืองจันทร์</t>
  </si>
  <si>
    <t>246/2</t>
  </si>
  <si>
    <t>ประหยัดเงิน, เพื่อลูกและครอบครัว, เพื่อสุขภาพท่านเอง, ได้บุญ/รักษาศีล, เพื่อน/คนในชุมชน ชวนเลิก, เพื่อเป็นแบบอย่างที่ดีให้กับคนอื่นๆ</t>
  </si>
  <si>
    <t>ได้บุญ/รักษาศีล, เพื่อเป็นแบบอย่างที่ดีให้กับคนอื่นๆ</t>
  </si>
  <si>
    <t>อ้อย</t>
  </si>
  <si>
    <t>ประหยัดเงิน, เพื่อสุขภาพท่านเอง, เพื่อเป็นแบบอย่างที่ดีให้กับคนอื่นๆ</t>
  </si>
  <si>
    <t>แสงนภา</t>
  </si>
  <si>
    <t>39/1</t>
  </si>
  <si>
    <t>119/2</t>
  </si>
  <si>
    <t>คนรักและเพื่อนชวน</t>
  </si>
  <si>
    <t>ปิยะธิดา สัตย์วงศ์</t>
  </si>
  <si>
    <t>146/1</t>
  </si>
  <si>
    <t>น.ส.ปิยะธิดา สัตย์วงศ์</t>
  </si>
  <si>
    <t>จรัญ โฮมจัตุรัส</t>
  </si>
  <si>
    <t>นางแสงนภา หลีรัตนะ</t>
  </si>
  <si>
    <t>มวล โฮมจัตุรัส</t>
  </si>
  <si>
    <t>อรัญญา ประเสริฐกุล</t>
  </si>
  <si>
    <t>77/2</t>
  </si>
  <si>
    <t>น.ส.ปิยะธิดา สัตย์วงศ?</t>
  </si>
  <si>
    <t>นาง แสงนภา หลีรัตนะ</t>
  </si>
  <si>
    <t>วิชิต คามะนา</t>
  </si>
  <si>
    <t>เพ็ญศรี  ศิวิลัย</t>
  </si>
  <si>
    <t>วาริน เขม้นกสิกรรม</t>
  </si>
  <si>
    <t>ประทีป   คำตา</t>
  </si>
  <si>
    <t>18/1</t>
  </si>
  <si>
    <t>1 เดือน</t>
  </si>
  <si>
    <t>สสส</t>
  </si>
  <si>
    <t>50/1</t>
  </si>
  <si>
    <t>2 เดือน</t>
  </si>
  <si>
    <t>ประหยัดเงิน, เพื่อลูกและครอบครัว, เพื่อสุขภาพท่านเอง, ได้บุญ/รักษาศีล, เพื่อน/คนในชุมชน ชวนเลิก, เพื่อเป็นแบบอย่างที่ดีให้กับคนอื่นๆ, ผู้นำชุมชนชักชวน</t>
  </si>
  <si>
    <t>99/1</t>
  </si>
  <si>
    <t>87/1</t>
  </si>
  <si>
    <t>เลิกดื่มแล้ว</t>
  </si>
  <si>
    <t>43/2</t>
  </si>
  <si>
    <t>อสม</t>
  </si>
  <si>
    <t>เด็กชาย</t>
  </si>
  <si>
    <t>นักเรียน/นักศึกษา</t>
  </si>
  <si>
    <t>ประหยัดเงิน, เพื่อสุขภาพท่านเอง</t>
  </si>
  <si>
    <t xml:space="preserve">เกศรินทร์ การสร้าง </t>
  </si>
  <si>
    <t>เกศรินทร์ การสร้าง</t>
  </si>
  <si>
    <t>เครือข่ายงดเหล้า จ. ชุมพร</t>
  </si>
  <si>
    <t xml:space="preserve">เเสงนภา </t>
  </si>
  <si>
    <t>ขวัญศิริ จีนทร์โส</t>
  </si>
  <si>
    <t>223/17</t>
  </si>
  <si>
    <t>ขวัญศิริ จันทร์โส</t>
  </si>
  <si>
    <t>แสงนภา หลีรัตน</t>
  </si>
  <si>
    <t>วรรณประเสริฐ พูลทรัพย์</t>
  </si>
  <si>
    <t>136/1</t>
  </si>
  <si>
    <t>รุ่งทิพย์. เทินสระเกษ</t>
  </si>
  <si>
    <t>118/1</t>
  </si>
  <si>
    <t>ประหยัดเงิน, เพื่อลูกและครอบครัว, เพื่อสุขภาพท่านเอง, ได้บุญ/รักษาศีล, ผู้นำชุมชนชักชวน</t>
  </si>
  <si>
    <t>รุ่งทิพย์ เทินสระเกษ</t>
  </si>
  <si>
    <t>วรางคณา วรดิษฐ์</t>
  </si>
  <si>
    <t>ประหยัดเงิน, เพื่อลูกและครอบครัว, เพื่อเป็นแบบอย่างที่ดีให้กับคนอื่นๆ</t>
  </si>
  <si>
    <t>แสงณภา หลีรัตน์</t>
  </si>
  <si>
    <t>ประหยัดเงิน, เพื่อสุขภาพท่านเอง, ได้บุญ/รักษาศีล</t>
  </si>
  <si>
    <t>77/1</t>
  </si>
  <si>
    <t>48/1</t>
  </si>
  <si>
    <t>ประหยัดเงิน, เพื่อสุขภาพท่านเอง, เพื่อน/คนในชุมชน ชวนเลิก</t>
  </si>
  <si>
    <t>พนิดา  แสนหมื่น</t>
  </si>
  <si>
    <t>2/2</t>
  </si>
  <si>
    <t>200-300</t>
  </si>
  <si>
    <t>ประหยัดเงิน, เพื่อลูกและครอบครัว, เพื่อสุขภาพท่านเอง, เพื่อเป็นแบบอย่างที่ดีให้กับคนอื่นๆ, คนรักและเพื่อนชวน, จนท.สาธารณสุข/ อสม. ชวน</t>
  </si>
  <si>
    <t>อสม.สสส.สคล.</t>
  </si>
  <si>
    <t>พิทยา  ตู๋ปาน</t>
  </si>
  <si>
    <t>14/2</t>
  </si>
  <si>
    <t>เขาทะลุ</t>
  </si>
  <si>
    <t>เพื่อสุขภาพท่านเอง, จนท.สาธารณสุข/ อสม. ชวน</t>
  </si>
  <si>
    <t>อสม. สสส. สคล.</t>
  </si>
  <si>
    <t>นุชสตรี  พรรณรงค์</t>
  </si>
  <si>
    <t>125/2</t>
  </si>
  <si>
    <t>ประหยัดเงิน, เพื่อลูกและครอบครัว, เพื่อสุขภาพท่านเอง, เพื่อเป็นแบบอย่างที่ดีให้กับคนอื่นๆ, จนท.สาธารณสุข/ อสม. ชวน</t>
  </si>
  <si>
    <t>อสม.สสส.สคล</t>
  </si>
  <si>
    <t>กมลพร   เสาะใสย</t>
  </si>
  <si>
    <t>ประหยัดเงิน, เพื่อลูกและครอบครัว, เพื่อสุขภาพท่านเอง, ได้บุญ/รักษาศีล, เพื่อเป็นแบบอย่างที่ดีให้กับคนอื่นๆ, จนท.สาธารณสุข/ อสม. ชวน</t>
  </si>
  <si>
    <t>อสม./สสส./สคล.</t>
  </si>
  <si>
    <t>วิไลพร  ขุยนาทิพย์</t>
  </si>
  <si>
    <t>สสส/อสม./สคล.</t>
  </si>
  <si>
    <t>พรรณิภา  พิลากุล</t>
  </si>
  <si>
    <t>30/4</t>
  </si>
  <si>
    <t>เพื่อลูกและครอบครัว, เพื่อสุขภาพท่านเอง, เพื่อเป็นแบบอย่างที่ดีให้กับคนอื่นๆ, จนท.สาธารณสุข/ อสม. ชวน</t>
  </si>
  <si>
    <t>จนท.สาธารณสุข/อสม./สสส.</t>
  </si>
  <si>
    <t>สุภัสสร   โทแก้ว</t>
  </si>
  <si>
    <t>125/7</t>
  </si>
  <si>
    <t>ประหยัดเงิน, เพื่อลูกและครอบครัว, เพื่อสุขภาพท่านเอง, จนท.สาธารณสุข/ อสม. ชวน</t>
  </si>
  <si>
    <t>วิไลรัตน์   โทเพชร</t>
  </si>
  <si>
    <t>วรินรำไพ   ศรีคำภา</t>
  </si>
  <si>
    <t>แสงนภา    หลีรัตนะ</t>
  </si>
  <si>
    <t>สุกัญญา   อัตโน</t>
  </si>
  <si>
    <t>20/1</t>
  </si>
  <si>
    <t>ประหยัดเงิน, เพื่อลูกและครอบครัว, เพื่อสุขภาพท่านเอง, ได้บุญ/รักษาศีล, จนท.สาธารณสุข/ อสม. ชวน</t>
  </si>
  <si>
    <t>จนท.สาธารณสุข/อสม./สสส./สคล</t>
  </si>
  <si>
    <t>ก่อเกียรติ   ปะนุรัมย์</t>
  </si>
  <si>
    <t>84/3</t>
  </si>
  <si>
    <t>ประหยัดเงิน, เพื่อสุขภาพท่านเอง, ได้บุญ/รักษาศีล, เพื่อเป็นแบบอย่างที่ดีให้กับคนอื่นๆ, จนท.สาธารณสุข/ อสม. ชวน</t>
  </si>
  <si>
    <t>สสส./สคล./จนท.สาธารณสุข/อสม.</t>
  </si>
  <si>
    <t>ธวัชัย  จงรักษ์</t>
  </si>
  <si>
    <t>16/2</t>
  </si>
  <si>
    <t>เพื่อสุขภาพท่านเอง, ได้บุญ/รักษาศีล, เพื่อเป็นแบบอย่างที่ดีให้กับคนอื่นๆ, จนท.สาธารณสุข/ อสม. ชวน</t>
  </si>
  <si>
    <t>อสม./จนท.สาธารณสุข/สสส.</t>
  </si>
  <si>
    <t>มาริสา  รัตนศรี</t>
  </si>
  <si>
    <t>327/8</t>
  </si>
  <si>
    <t>วรินรำไพ    ศรีคำภา</t>
  </si>
  <si>
    <t>สคล./สสส./อสม.</t>
  </si>
  <si>
    <t>ชฎารัตน์  นนทแก้ว</t>
  </si>
  <si>
    <t>76/3</t>
  </si>
  <si>
    <t>อสม./จนท.สาธารณสุข/สสส./สคล</t>
  </si>
  <si>
    <t>สุริยัน   น้อยสน</t>
  </si>
  <si>
    <t>สสส./สคล./อสม.</t>
  </si>
  <si>
    <t>สำเรียง  สาระ</t>
  </si>
  <si>
    <t>ประหยัดเงิน, เพื่อลูกและครอบครัว, เพื่อสุขภาพท่านเอง, ได้บุญ/รักษาศีล, เพื่อเป็นแบบอย่างที่ดีให้กับคนอื่นๆ, ผู้นำชุมชนชักชวน, จนท.สาธารณสุข/ อสม. ชวน</t>
  </si>
  <si>
    <t>สสส./อสม./สคล.</t>
  </si>
  <si>
    <t>สสส.</t>
  </si>
  <si>
    <t>เพ็ญศรี_ทองศิริ</t>
  </si>
  <si>
    <t>134/3</t>
  </si>
  <si>
    <t>ประหยัดเงิน, เพื่อน/คนในชุมชน ชวนเลิก</t>
  </si>
  <si>
    <t>อสม.รพ.สต.ครน_อ.สวี_จ.ชุมพร</t>
  </si>
  <si>
    <t>ประสาน ศรีบุญนาค</t>
  </si>
  <si>
    <t>รพ.สต.บ้านคลองน้อย</t>
  </si>
  <si>
    <t>เทิดศักดิ์ ขนอม</t>
  </si>
  <si>
    <t xml:space="preserve">333/6 </t>
  </si>
  <si>
    <t>เครืองค์กรงดเหล้าจังหวัดชุมพร</t>
  </si>
  <si>
    <t>เครือข่ายองค์กรงดเหล้าภาคใต้ตอนบน</t>
  </si>
  <si>
    <t>-</t>
  </si>
  <si>
    <t>ปรีดา ศิลปศร</t>
  </si>
  <si>
    <t>15/4</t>
  </si>
  <si>
    <t>ประหยัดเงิน, เพื่อลูกและครอบครัว, เพื่อสุขภาพท่านเอง, ได้บุญ/รักษาศีล, เพื่อน/คนในชุมชน ชวนเลิก, เพื่อเป็นแบบอย่างที่ดีให้กับคนอื่นๆ, ผู้นำชุมชนชักชวน, จนท.สาธารณสุข/ อสม. ชวน</t>
  </si>
  <si>
    <t>บุญเลิศ มณีบุญ</t>
  </si>
  <si>
    <t>142/2</t>
  </si>
  <si>
    <t>แสงนภาหลีรัตนะ</t>
  </si>
  <si>
    <t>บุญร่วม มณีบุญ</t>
  </si>
  <si>
    <t>ม่วย สร้อยยังสุข</t>
  </si>
  <si>
    <t>138/2</t>
  </si>
  <si>
    <t>ประหยัดเงิน, เพื่อสุขภาพท่านเอง, ได้บุญ/รักษาศีล, จนท.สาธารณสุข/ อสม. ชวน</t>
  </si>
  <si>
    <t>พิชญา อันทะปัญญา</t>
  </si>
  <si>
    <t>แดง พบดี</t>
  </si>
  <si>
    <t>พิชญาอันทะปัญญา</t>
  </si>
  <si>
    <t>40/1</t>
  </si>
  <si>
    <t>ประหยัดเงิน, เพื่อลูกและครอบครัว, เพื่อสุขภาพท่านเอง, ได้บุญ/รักษาศีล, เพื่อเป็นแบบอย่างที่ดีให้กับคนอื่นๆ, จนท.สาธารณสุข/ อสม. ชวน, นายอำเภอ/หัวหน้าหน่วยงาน ชวน</t>
  </si>
  <si>
    <t>34/1</t>
  </si>
  <si>
    <t>ประหยัดเงิน, เพื่อลูกและครอบครัว, เพื่อสุขภาพท่านเอง, ได้บุญ/รักษาศีล, เพื่อน/คนในชุมชน ชวนเลิก, เพื่อเป็นแบบอย่างที่ดีให้กับคนอื่นๆ, จนท.สาธารณสุข/ อสม. ชวน</t>
  </si>
  <si>
    <t>ณัฐธิดา  ศรีสวัสดิ์</t>
  </si>
  <si>
    <t>19/1</t>
  </si>
  <si>
    <t>ทองดำ เสนะ</t>
  </si>
  <si>
    <t>ประหยัดเงิน, เพื่อลูกและครอบครัว, เพื่อสุขภาพท่านเอง, ได้บุญ/รักษาศีล, ผู้นำชุมชนชักชวน, จนท.สาธารณสุข/ อสม. ชวน</t>
  </si>
  <si>
    <t>สสส.อสม.สคล.</t>
  </si>
  <si>
    <t>สำเรียง สาระ</t>
  </si>
  <si>
    <t>สสส.สคล.จนท.สาธารณสุข/อสม.</t>
  </si>
  <si>
    <t>กาวี  สิงอุดม</t>
  </si>
  <si>
    <t>ผัดศรี. พลประโคน</t>
  </si>
  <si>
    <t>144/1</t>
  </si>
  <si>
    <t>สสส.สคล.อสม.</t>
  </si>
  <si>
    <t>ศิรศักดิ์  ศรีสวัสดิ์</t>
  </si>
  <si>
    <t>สุชาติ นาคแก้ว</t>
  </si>
  <si>
    <t>สสส. อสม.</t>
  </si>
  <si>
    <t>ปรีชา เจริญสุข</t>
  </si>
  <si>
    <t>น.ส.ปิยะธิดาสัตย์วงศ์</t>
  </si>
  <si>
    <t>พรเพ็ญ นาคแก้ว</t>
  </si>
  <si>
    <t>น.สปิยะธิดา สัตย์วงศ์</t>
  </si>
  <si>
    <t>สสส.อสม.</t>
  </si>
  <si>
    <t>รัตนา แกมมอน</t>
  </si>
  <si>
    <t xml:space="preserve">33/3 </t>
  </si>
  <si>
    <t>เพื่อสุขภาพท่านเอง, คนรักและเพื่อนชวน</t>
  </si>
  <si>
    <t>รพสต.ครน</t>
  </si>
  <si>
    <t>พัชรี บุญนิ่ม</t>
  </si>
  <si>
    <t>69/4</t>
  </si>
  <si>
    <t>นางสาวพัชรี บุญนิ่ม</t>
  </si>
  <si>
    <t>ร.พ.ส.ต ครน</t>
  </si>
  <si>
    <t>สุภาพร</t>
  </si>
  <si>
    <t>มาลี ง่วนชู</t>
  </si>
  <si>
    <t>90/1</t>
  </si>
  <si>
    <t>นางมาลี ง่วนชู</t>
  </si>
  <si>
    <t>นิภาพร อุทัยทอง</t>
  </si>
  <si>
    <t>สาธารณสุขอ.สวี</t>
  </si>
  <si>
    <t>รัชนี  เนตรใจบุญ</t>
  </si>
  <si>
    <t>216/8</t>
  </si>
  <si>
    <t>อ.ส.ม.</t>
  </si>
  <si>
    <t>เกศินี  แก้วพิชัย</t>
  </si>
  <si>
    <t>208/3</t>
  </si>
  <si>
    <t>วันเพ็ญ  เนตรใจบุญ</t>
  </si>
  <si>
    <t>216/5</t>
  </si>
  <si>
    <t>วันเพ็ญ เนตรใจบุญ</t>
  </si>
  <si>
    <t>สุจรรยา_โปอารมย์</t>
  </si>
  <si>
    <t>185/1</t>
  </si>
  <si>
    <t>สุจรรยา.  โปอารมย์</t>
  </si>
  <si>
    <t>สุจรรยา. โปอารมย์</t>
  </si>
  <si>
    <t>จันทนา  ศรีสุวรรณ</t>
  </si>
  <si>
    <t>47/2</t>
  </si>
  <si>
    <t>จันทนา. ศรีสุวรรณ</t>
  </si>
  <si>
    <t>รพสต. แก่งกะทั่ง</t>
  </si>
  <si>
    <t>พิทยา จันทร์สวี</t>
  </si>
  <si>
    <t>9/3</t>
  </si>
  <si>
    <t>เพื่อลูกและครอบครัว, เพื่อสุขภาพท่านเอง, ได้บุญ/รักษาศีล</t>
  </si>
  <si>
    <t>ร.พ.ส.ต.ทุ่งระยะ</t>
  </si>
  <si>
    <t>เพื่อสุขภาพท่านเอง, ผู้นำชุมชนชักชวน, จนท.สาธารณสุข/ อสม. ชวน</t>
  </si>
  <si>
    <t>เพื่อลูกและครอบครัว, จนท.สาธารณสุข/ อสม. ชวน</t>
  </si>
  <si>
    <t>สคล.ชุมพร</t>
  </si>
  <si>
    <t>150/1</t>
  </si>
  <si>
    <t>76/4</t>
  </si>
  <si>
    <t>เพื่อลูกและครอบครัว, เพื่อสุขภาพท่านเอง, จนท.สาธารณสุข/ อสม. ชวน</t>
  </si>
  <si>
    <t>ไม่เคยดื่มตลอดชีวิต</t>
  </si>
  <si>
    <t>45/6</t>
  </si>
  <si>
    <t>สุจิตรา</t>
  </si>
  <si>
    <t>สุกัลยา</t>
  </si>
  <si>
    <t>81/1</t>
  </si>
  <si>
    <t>6/1</t>
  </si>
  <si>
    <t>10/2</t>
  </si>
  <si>
    <t>14/1</t>
  </si>
  <si>
    <t>107/1</t>
  </si>
  <si>
    <t>65/1</t>
  </si>
  <si>
    <t>42/1</t>
  </si>
  <si>
    <t>พรรณี</t>
  </si>
  <si>
    <t>100/1</t>
  </si>
  <si>
    <t>110/1</t>
  </si>
  <si>
    <t>เพื่อลูกและครอบครัว, เพื่อสุขภาพท่านเอง, ได้บุญ/รักษาศีล, จนท.สาธารณสุข/ อสม. ชวน</t>
  </si>
  <si>
    <t>สมาน  บุดดี</t>
  </si>
  <si>
    <t>ประหยัดเงิน, เพื่อลูกและครอบครัว, เพื่อสุขภาพท่านเอง, ได้บุญ/รักษาศีล, คนรักและเพื่อนชวน, จนท.สาธารณสุข/ อสม. ชวน</t>
  </si>
  <si>
    <t>แสงนภา.  หลีรัตนะ</t>
  </si>
  <si>
    <t>อสม/.สสส/.สคล.</t>
  </si>
  <si>
    <t>ประยงค์  หวังผล</t>
  </si>
  <si>
    <t>สสส/.สคล./อสม.</t>
  </si>
  <si>
    <t>สง  ภูมิพันธ์</t>
  </si>
  <si>
    <t>สสส/สคล./จนท.รพสต./อสม.</t>
  </si>
  <si>
    <t>บัวลอย .เชิดสูงเนิน</t>
  </si>
  <si>
    <t>โสพิต. บุดดี</t>
  </si>
  <si>
    <t>สสส./จนท.รพสต./อสม./สคล.</t>
  </si>
  <si>
    <t>แสงนภา.   หลีรัตนะ</t>
  </si>
  <si>
    <t>น้อย  สวิงรัมย์</t>
  </si>
  <si>
    <t>จนท.รพสต./อสม./สสส./สคล.</t>
  </si>
  <si>
    <t>เสรี  สุพัฒน์</t>
  </si>
  <si>
    <t>3/2</t>
  </si>
  <si>
    <t>จนท.รพสต./สสส./สคล.</t>
  </si>
  <si>
    <t>สายรุ้ง  สุวพัฒน์</t>
  </si>
  <si>
    <t>จนท.รพสต./อสม./สสส.</t>
  </si>
  <si>
    <t>ศิรัสพล. เชิดสูงเนิน</t>
  </si>
  <si>
    <t>บุษบา .เชิดสูงเนิน</t>
  </si>
  <si>
    <t>จนท.สาธารณสุข/อสม./สสส./สคล.</t>
  </si>
  <si>
    <t>หนูจันทร์ .สวิงรัมย์</t>
  </si>
  <si>
    <t>ประหยัดเงิน, เพื่อลูกและครอบครัว, เพื่อสุขภาพท่านเอง, ได้บุญ/รักษาศีล, เพื่อเป็นแบบอย่างที่ดีให้กับคนอื่นๆ, ผู้นำชุมชนชักชวน, คนรักและเพื่อนชวน, จนท.สาธารณสุข/ อสม. ชวน</t>
  </si>
  <si>
    <t>ชมพูนุท. หวังผล</t>
  </si>
  <si>
    <t>โสพิต   บุดดี</t>
  </si>
  <si>
    <t>สมวงค์  หวังผล</t>
  </si>
  <si>
    <t>พรประเสริฐ.  บุดดี</t>
  </si>
  <si>
    <t>สิทธิชัย . บุดดี</t>
  </si>
  <si>
    <t>ประหยัดเงิน, เพื่อลูกและครอบครัว, เพื่อสุขภาพท่านเอง, ผู้นำชุมชนชักชวน, จนท.สาธารณสุข/ อสม. ชวน</t>
  </si>
  <si>
    <t>โสพิต .บุดดี</t>
  </si>
  <si>
    <t>สสส/.อสม./สคล.</t>
  </si>
  <si>
    <t>สุริยัน.  น้อยสน</t>
  </si>
  <si>
    <t>ประหยัดเงิน, เพื่อลูกและครอบครัว, เพื่อสุขภาพท่านเอง, ได้บุญ/รักษาศีล, เพื่อน/คนในชุมชน ชวนเลิก, ผู้นำชุมชนชักชวน, จนท.สาธารณสุข/ อสม. ชวน</t>
  </si>
  <si>
    <t>สมศิริ  น้อยสน</t>
  </si>
  <si>
    <t>เพื่อลูกและครอบครัว, เพื่อสุขภาพท่านเอง, ได้บุญ/รักษาศีล, เพื่อเป็นแบบอย่างที่ดีให้กับคนอื่นๆ, ผู้นำชุมชนชักชวน, จนท.สาธารณสุข/ อสม. ชวน</t>
  </si>
  <si>
    <t>สสส./สคล/.จนท.สาธารณสุข/อสม.</t>
  </si>
  <si>
    <t>พนม    ช่วยแท่น</t>
  </si>
  <si>
    <t>สสส/.สคล./จนท.สาธารณสุข/อสม.</t>
  </si>
  <si>
    <t>วรรณา    คงศรีสมบัติ</t>
  </si>
  <si>
    <t>แววตา พิมพ์ตะคอง</t>
  </si>
  <si>
    <t>30/1</t>
  </si>
  <si>
    <t>สสส./อสม/สคล.</t>
  </si>
  <si>
    <t>เดียน. พิมพ์ตะคอง</t>
  </si>
  <si>
    <t>ประหยัดเงิน, เพื่อลูกและครอบครัว, เพื่อสุขภาพท่านเอง, ได้บุญ/รักษาศีล, เพื่อน/คนในชุมชน ชวนเลิก, ผู้นำชุมชนชักชวน, คนรักและเพื่อนชวน, จนท.สาธารณสุข/ อสม. ชวน</t>
  </si>
  <si>
    <t>แววตา.  พิมพ์ตะคอง</t>
  </si>
  <si>
    <t>สุเทพ.ย่องทอง</t>
  </si>
  <si>
    <t>200-300..ไม่ต่ำกว่า..100.บาท</t>
  </si>
  <si>
    <t>นางประไพรัตน์.จิตรา</t>
  </si>
  <si>
    <t>อ.สคล</t>
  </si>
  <si>
    <t>นางแสงนภา..หลีรัตนะ</t>
  </si>
  <si>
    <t>สุเทพ..ย่องทอง</t>
  </si>
  <si>
    <t>200-300.ไม่ต่ำกว่า..100.บาท</t>
  </si>
  <si>
    <t>นางประไพรัตน์..จิตรา</t>
  </si>
  <si>
    <t>สุจิตร สุขสวัสดิ์</t>
  </si>
  <si>
    <t>69/1</t>
  </si>
  <si>
    <t>กรองจิตต์ สุขสวัสดิ์</t>
  </si>
  <si>
    <t>อสม.ทุ่งระยะ</t>
  </si>
  <si>
    <t>วิภาวี แสนขำ</t>
  </si>
  <si>
    <t>163/1</t>
  </si>
  <si>
    <t>วิภาวี แสนชำ</t>
  </si>
  <si>
    <t>45/1</t>
  </si>
  <si>
    <t>นางสาวพยอม ชอบตรง</t>
  </si>
  <si>
    <t>หน่วยงานอ.ส.ม</t>
  </si>
  <si>
    <t>มาลี ทองพิชัย</t>
  </si>
  <si>
    <t>มาลี. ทองพิชัย</t>
  </si>
  <si>
    <t>ประสิทธิ์ ทองพิชัย</t>
  </si>
  <si>
    <t>เพื่อลูกและครอบครัว, เพื่อสุขภาพท่านเอง, คนรักและเพื่อนชวน</t>
  </si>
  <si>
    <t>ประสิทธิ์  ทองพิชัย</t>
  </si>
  <si>
    <t>อสม.มาลี</t>
  </si>
  <si>
    <t>มาลี  ทองพิชัย</t>
  </si>
  <si>
    <t>จริยา  วัชรานนท์</t>
  </si>
  <si>
    <t>จนท.สาธานณสุข</t>
  </si>
  <si>
    <t>77/4</t>
  </si>
  <si>
    <t>จนท.สาธารณสุข/ อสม. ชวน</t>
  </si>
  <si>
    <t>32/1</t>
  </si>
  <si>
    <t>21/2</t>
  </si>
  <si>
    <t>62/2</t>
  </si>
  <si>
    <t>116/1</t>
  </si>
  <si>
    <t>123/2</t>
  </si>
  <si>
    <t>17/1</t>
  </si>
  <si>
    <t>7/1</t>
  </si>
  <si>
    <t>122/1</t>
  </si>
  <si>
    <t>124/1</t>
  </si>
  <si>
    <t>เพื่อลูกและครอบครัว, เพื่อสุขภาพท่านเอง, ผู้นำชุมชนชักชวน</t>
  </si>
  <si>
    <t>ร.ต.ต.</t>
  </si>
  <si>
    <t>39/2</t>
  </si>
  <si>
    <t>111/1</t>
  </si>
  <si>
    <t>บัวลา  ปลื้มใจ</t>
  </si>
  <si>
    <t>ปรีย์วรา ใจกว้าง</t>
  </si>
  <si>
    <t>สสส.สคล.อสม</t>
  </si>
  <si>
    <t>วีระ ใจกว้าง</t>
  </si>
  <si>
    <t>นางวรินรำไพ  ศรีคำภา</t>
  </si>
  <si>
    <t>จินตรัช  ขำเกิด</t>
  </si>
  <si>
    <t>261/1</t>
  </si>
  <si>
    <t>ปรีย์วรา  ใจกว้าง</t>
  </si>
  <si>
    <t>ปรีดา ใจกว้าง</t>
  </si>
  <si>
    <t>ระเบียบ สาทวงศ์</t>
  </si>
  <si>
    <t>30/3</t>
  </si>
  <si>
    <t>แสงนภา รัตนะ</t>
  </si>
  <si>
    <t>ลบ ศรีสุข</t>
  </si>
  <si>
    <t>ลาภ  โจมฤทธ์</t>
  </si>
  <si>
    <t>44/6</t>
  </si>
  <si>
    <t>วรรเพ็ง แซ่เหง่า</t>
  </si>
  <si>
    <t>ประหยัดเงิน, เพื่อลูกและครอบครัว, เพื่อสุขภาพท่านเอง, ได้บุญ/รักษาศีล, เพื่อน/คนในชุมชน ชวนเลิก, ผู้นำชุมชนชักชวน</t>
  </si>
  <si>
    <t>นันทา รักสุจริฐ</t>
  </si>
  <si>
    <t>คำนาง แสนวิเศษ</t>
  </si>
  <si>
    <t>เพื่อลูกและครอบครัว, เพื่อสุขภาพท่านเอง, ได้บุญ/รักษาศีล, เพื่อน/คนในชุมชน ชวนเลิก</t>
  </si>
  <si>
    <t>กัณหา ประเสริฐกุล</t>
  </si>
  <si>
    <t>ประหยัดเงิน, เพื่อลูกและครอบครัว, เพื่อสุขภาพท่านเอง, ได้บุญ/รักษาศีล, เพื่อเป็นแบบอย่างที่ดีให้กับคนอื่นๆ, ผู้นำชุมชนชักชวน</t>
  </si>
  <si>
    <t>ปรีชา เทพทอง</t>
  </si>
  <si>
    <t>ทัศท์  ศรีสาคร</t>
  </si>
  <si>
    <t>เทิดศักดิ์   ขนม</t>
  </si>
  <si>
    <t>333/6</t>
  </si>
  <si>
    <t>สำลี ลงลายชาติ</t>
  </si>
  <si>
    <t>116/10</t>
  </si>
  <si>
    <t>แสงนภา  รัตนะ</t>
  </si>
  <si>
    <t>เหียม  อินทร์คง</t>
  </si>
  <si>
    <t>สมหวัง สุวพัฒน์</t>
  </si>
  <si>
    <t>เพื่อสุขภาพท่านเอง, ได้บุญ/รักษาศีล, เพื่อเป็นแบบอย่างที่ดีให้กับคนอื่นๆ, ผู้นำชุมชนชักชวน</t>
  </si>
  <si>
    <t>สสส./สคล./อสม</t>
  </si>
  <si>
    <t>อำพล ปิตายัง</t>
  </si>
  <si>
    <t>เก้า ทองสามัญ</t>
  </si>
  <si>
    <t>ทองสวย ประเสริฐ</t>
  </si>
  <si>
    <t>บุญรวด  รักสุจริต</t>
  </si>
  <si>
    <t>พัชรา น้อยบาท</t>
  </si>
  <si>
    <t>สายทอง ศรีพิพัฒน์</t>
  </si>
  <si>
    <t>124/7</t>
  </si>
  <si>
    <t>วรินรำไพ ศรีคพภา</t>
  </si>
  <si>
    <t>สมัย สุวพัฒน์</t>
  </si>
  <si>
    <t>3/3</t>
  </si>
  <si>
    <t>ทองดี เปไธสง</t>
  </si>
  <si>
    <t>11/1</t>
  </si>
  <si>
    <t>สุรเดช เพชรรัตน์</t>
  </si>
  <si>
    <t>ประหยัดเงิน, เพื่อลูกและครอบครัว, เพื่อสุขภาพท่านเอง, เพื่อน/คนในชุมชน ชวนเลิก, เพื่อเป็นแบบอย่างที่ดีให้กับคนอื่นๆ</t>
  </si>
  <si>
    <t>ทองสุข ฤทธิ์ไธสง</t>
  </si>
  <si>
    <t>พัชรีย์   เพชรรัตน์</t>
  </si>
  <si>
    <t>น้ำส้ม  เขม้นกสิกรรม</t>
  </si>
  <si>
    <t>นงค์นุช ทานคำ</t>
  </si>
  <si>
    <t>สมหวัง ทานคำ</t>
  </si>
  <si>
    <t>23/3</t>
  </si>
  <si>
    <t>น้อย สวิงรัมย์</t>
  </si>
  <si>
    <t>มุญตา ศรีอากรณ์</t>
  </si>
  <si>
    <t>21/3</t>
  </si>
  <si>
    <t>อมรศรี  ศรีพิพัฒน์</t>
  </si>
  <si>
    <t>สมบัติ  การสร้าง</t>
  </si>
  <si>
    <t>400-500</t>
  </si>
  <si>
    <t>ร.พ.สต.ทุ่งระยะ</t>
  </si>
  <si>
    <t>สมัครเอง</t>
  </si>
  <si>
    <t>25/1</t>
  </si>
  <si>
    <t>33/3</t>
  </si>
  <si>
    <t>127/1</t>
  </si>
  <si>
    <t>126/2</t>
  </si>
  <si>
    <t>109/2</t>
  </si>
  <si>
    <t>31/1</t>
  </si>
  <si>
    <t>29/1</t>
  </si>
  <si>
    <t>เรณู</t>
  </si>
  <si>
    <t>ชนิดา</t>
  </si>
  <si>
    <t>สมคิด</t>
  </si>
  <si>
    <t>188/1</t>
  </si>
  <si>
    <t>33/1</t>
  </si>
  <si>
    <t>วีระพงษ์ ภูเนตร</t>
  </si>
  <si>
    <t>101/1</t>
  </si>
  <si>
    <t>เพื่อลูกและครอบครัว, เพื่อเป็นแบบอย่างที่ดีให้กับคนอื่นๆ</t>
  </si>
  <si>
    <t>ธัญญารัตน์ ภูเนตร</t>
  </si>
  <si>
    <t>เครือข่ายงดเหล้า จ.ชุมพร</t>
  </si>
  <si>
    <t>ประหยัดเงิน, เพื่อลูกและครอบครัว, เพื่อสุขภาพท่านเอง, ผู้นำชุมชนชักชวน</t>
  </si>
  <si>
    <t>149/2</t>
  </si>
  <si>
    <t>ประหยัดเงิน, เพื่อลูกและครอบครัว, เพื่อสุขภาพท่านเอง, ได้บุญ/รักษาศีล, เพื่อน/คนในชุมชน ชวนเลิก, เพื่อเป็นแบบอย่างที่ดีให้กับคนอื่นๆ, ผู้นำชุมชนชักชวน, คนรักและเพื่อนชวน</t>
  </si>
  <si>
    <t>47/1</t>
  </si>
  <si>
    <t>73/1</t>
  </si>
  <si>
    <t>แสงนภา หลีรีตนะ</t>
  </si>
  <si>
    <t>เพื่อสุขภาพท่านเอง, ผู้นำชุมชนชักชวน</t>
  </si>
  <si>
    <t>เพื่อลูกและครอบครัว, ได้บุญ/รักษาศีล</t>
  </si>
  <si>
    <t>60/1</t>
  </si>
  <si>
    <t>แสงนภา หลีรันตะ</t>
  </si>
  <si>
    <t>นางสาวสุดารัตน์ เขียวอ่ำ</t>
  </si>
  <si>
    <t>12/2</t>
  </si>
  <si>
    <t>เยาวชนอาสาวัยซน</t>
  </si>
  <si>
    <t>จำเริญ  ชัยมัง</t>
  </si>
  <si>
    <t>สวัสดิ์  ละอองเอก</t>
  </si>
  <si>
    <t>สมหวัง โพธิ์ภักดี</t>
  </si>
  <si>
    <t>94/1</t>
  </si>
  <si>
    <t>อลุน  โพธิ์ภักดี</t>
  </si>
  <si>
    <t>สมบัติ การสร้าง</t>
  </si>
  <si>
    <t>วิลัย  ภูมิเรศสุนทร</t>
  </si>
  <si>
    <t>ประหยัดเงิน, เพื่อสุขภาพท่านเอง, ได้บุญ/รักษาศีล, เพื่อเป็นแบบอย่างที่ดีให้กับคนอื่นๆ, ผู้นำชุมชนชักชวน, จนท.สาธารณสุข/ อสม. ชวน</t>
  </si>
  <si>
    <t>สมัย  สุวพัฒน์</t>
  </si>
  <si>
    <t>ภีรพล .สุวพัฒน์</t>
  </si>
  <si>
    <t>ประหยัดเงิน, เพื่อสุขภาพท่านเอง, เพื่อน/คนในชุมชน ชวนเลิก, ผู้นำชุมชนชักชวน, จนท.สาธารณสุข/ อสม. ชวน</t>
  </si>
  <si>
    <t>สำเรียง.  สาระ</t>
  </si>
  <si>
    <t>จวน  เที่ยงแท้</t>
  </si>
  <si>
    <t>สสส./สคล./สสส.</t>
  </si>
  <si>
    <t>บวร.  เพชรกรด</t>
  </si>
  <si>
    <t>ประหยัดเงิน, เพื่อลูกและครอบครัว, เพื่อสุขภาพท่านเอง, เพื่อน/คนในชุมชน ชวนเลิก, ผู้นำชุมชนชักชวน, จนท.สาธารณสุข/ อสม. ชวน</t>
  </si>
  <si>
    <t>บุญจันทร์  ประเสริฐกุล</t>
  </si>
  <si>
    <t>ประหยัดเงิน, เพื่อลูกและครอบครัว, เพื่อสุขภาพท่านเอง, เพื่อเป็นแบบอย่างที่ดีให้กับคนอื่นๆ, ผู้นำชุมชนชักชวน, จนท.สาธารณสุข/ อสม. ชวน</t>
  </si>
  <si>
    <t>บุญส่ง ภูมิพันธ์</t>
  </si>
  <si>
    <t>กมลทิพย์ เสนอกลาง</t>
  </si>
  <si>
    <t>สสส/สคล/อสม</t>
  </si>
  <si>
    <t>ปวิณา ศรีพิพัฒ์</t>
  </si>
  <si>
    <t>ดวงสมร ขนอม</t>
  </si>
  <si>
    <t>สิริลักษณ์ ขนอม</t>
  </si>
  <si>
    <t>อุทร   สรีพิพัฒน์</t>
  </si>
  <si>
    <t>อุษณี ขนอม</t>
  </si>
  <si>
    <t>บุญส่ง ภูมิพนธ์</t>
  </si>
  <si>
    <t>ผ่องศรี   ศรีพิพัฒน์</t>
  </si>
  <si>
    <t>ทองสุข เปไธสง</t>
  </si>
  <si>
    <t>21/1</t>
  </si>
  <si>
    <t>บุญสี กองทรัพย์</t>
  </si>
  <si>
    <t>บัวภา กองทรัพย์</t>
  </si>
  <si>
    <t>บุญส่ง ภูมิพัธ์</t>
  </si>
  <si>
    <t>จินรี กองทรัพย์</t>
  </si>
  <si>
    <t>วิชาญ พันธุ์ทอง</t>
  </si>
  <si>
    <t>สิงค์ทอง กุมเมฆ</t>
  </si>
  <si>
    <t>บุญมี กองทรัพย์</t>
  </si>
  <si>
    <t>วิรงค์รอง เอาไชย</t>
  </si>
  <si>
    <t>ธวัชร์ การแสนใจ</t>
  </si>
  <si>
    <t>ธวัชร์การแสนใจ</t>
  </si>
  <si>
    <t>ปรางมณี โทเกตุ</t>
  </si>
  <si>
    <t>พรทิพย์ เหวนอก</t>
  </si>
  <si>
    <t>คำ  พลประโคน</t>
  </si>
  <si>
    <t>วรินรำไพ. ศรีคำภา</t>
  </si>
  <si>
    <t>สุทธิศักดิ์  สิงอุดม</t>
  </si>
  <si>
    <t>อัณศยา. ภูมิเรศสุนทร</t>
  </si>
  <si>
    <t>9/1</t>
  </si>
  <si>
    <t>จันทร์ตนา. รัตนโสภา</t>
  </si>
  <si>
    <t>ประหยัดเงิน, เพื่อลูกและครอบครัว, เพื่อสุขภาพท่านเอง, เพื่อน/คนในชุมชน ชวนเลิก, เพื่อเป็นแบบอย่างที่ดีให้กับคนอื่นๆ, ผู้นำชุมชนชักชวน, จนท.สาธารณสุข/ อสม. ชวน</t>
  </si>
  <si>
    <t>ทวีชัย  รัตนโสภา</t>
  </si>
  <si>
    <t>เพื่อลูกและครอบครัว, เพื่อสุขภาพท่านเอง, ได้บุญ/รักษาศีล, ผู้นำชุมชนชักชวน, จนท.สาธารณสุข/ อสม. ชวน</t>
  </si>
  <si>
    <t>พนม. ช่วยแท่น</t>
  </si>
  <si>
    <t>เพื่อลูกและครอบครัว, เพื่อสุขภาพท่านเอง, ผู้นำชุมชนชักชวน, จนท.สาธารณสุข/ อสม. ชวน</t>
  </si>
  <si>
    <t>วรินรำไพ .ศรีคำภา</t>
  </si>
  <si>
    <t>วรรณา คงศรีสมบัติ</t>
  </si>
  <si>
    <t>ประหยัดเงิน, เพื่อลูกและครอบครัว, เพื่อสุขภาพท่านเอง, เพื่อเป็นแบบอย่างที่ดีให้กับคนอื่นๆ, ผู้นำชุมชนชักชวน</t>
  </si>
  <si>
    <t>ยุพยง อ้นทอง</t>
  </si>
  <si>
    <t>สุกันญา สทาชน</t>
  </si>
  <si>
    <t>71/1</t>
  </si>
  <si>
    <t>ประหยัดเงิน, เพื่อสุขภาพท่านเอง, ผู้นำชุมชนชักชวน, นายอำเภอ/หัวหน้าหน่วยงาน ชวน</t>
  </si>
  <si>
    <t>นิวัติ บัวสด</t>
  </si>
  <si>
    <t>ยุพา พรหมมาตร</t>
  </si>
  <si>
    <t>มานพ พรพมมาตร</t>
  </si>
  <si>
    <t>ยุพิน สทาชน</t>
  </si>
  <si>
    <t>121/1</t>
  </si>
  <si>
    <t>เพ็ญวดี  โรจน์พวง</t>
  </si>
  <si>
    <t>เพื่อลูกและครอบครัว, เพื่อสุขภาพท่านเอง, เพื่อน/คนในชุมชน ชวนเลิก, ผู้นำชุมชนชักชวน, จนท.สาธารณสุข/ อสม. ชวน</t>
  </si>
  <si>
    <t>สายทอง น้อยบาท</t>
  </si>
  <si>
    <t>สุดใจ แก้วไทย</t>
  </si>
  <si>
    <t>76/1</t>
  </si>
  <si>
    <t>หวัง สัมมูลรัมย์</t>
  </si>
  <si>
    <t>วิลาวัลย์  ศรีคำภา</t>
  </si>
  <si>
    <t>ณัฐวดี  ศรีคำภา</t>
  </si>
  <si>
    <t>เพื่อสุขภาพท่านเอง, ได้บุญ/รักษาศีล, เพื่อน/คนในชุมชน ชวนเลิก, จนท.สาธารณสุข/ อสม. ชวน</t>
  </si>
  <si>
    <t>วรวุฒิ สวิงรัมย์</t>
  </si>
  <si>
    <t>ประมาณ เขม้นกสิกรรม</t>
  </si>
  <si>
    <t>สีนวล เขม้นกสิกรรม</t>
  </si>
  <si>
    <t>สำอาง การสร้าง</t>
  </si>
  <si>
    <t>21/4</t>
  </si>
  <si>
    <t>เภาทอง รัตนอุไร</t>
  </si>
  <si>
    <t>ไพร รัตนอุไร</t>
  </si>
  <si>
    <t>เพื่อสุขภาพท่านเอง, เพื่อน/คนในชุมชน ชวนเลิก, ผู้นำชุมชนชักชวน</t>
  </si>
  <si>
    <t>คำจันทร์ ปลื้มใจ</t>
  </si>
  <si>
    <t>สสส./สคล.อสม.</t>
  </si>
  <si>
    <t>สนทยา ปิตายัง</t>
  </si>
  <si>
    <t>66/2</t>
  </si>
  <si>
    <t>สุนีต ปิตายัง</t>
  </si>
  <si>
    <t>พินิล เที่ยงแท้</t>
  </si>
  <si>
    <t>เบ็ง ศรีฐาน</t>
  </si>
  <si>
    <t>ประหยัดเงิน, เพื่อลูกและครอบครัว, เพื่อสุขภาพท่านเอง, ได้บุญ/รักษาศีล, เพื่อน/คนในชุมชน ชวนเลิก, ผู้นำชุมชนชักชวน, คนรักและเพื่อนชวน</t>
  </si>
  <si>
    <t>บุญมา ปะวันนัง</t>
  </si>
  <si>
    <t>79/2</t>
  </si>
  <si>
    <t>เตือนใจ ประวันนัง</t>
  </si>
  <si>
    <t>กลม  สิงอุดม</t>
  </si>
  <si>
    <t xml:space="preserve">ใหม สิงอุดม </t>
  </si>
  <si>
    <t>100ย</t>
  </si>
  <si>
    <t>ดอกไม้  ชัยมัง</t>
  </si>
  <si>
    <t>อ๊อด  เจียมใจ</t>
  </si>
  <si>
    <t>พาร  สุขเสริม</t>
  </si>
  <si>
    <t xml:space="preserve">สสส.สคล.อสม </t>
  </si>
  <si>
    <t>ประมวล  สุขเสริม</t>
  </si>
  <si>
    <t>ทองสุข  เที่ยงแท้</t>
  </si>
  <si>
    <t>กฤษดา  ถาพโคราช</t>
  </si>
  <si>
    <t>103/1</t>
  </si>
  <si>
    <t>สมัย เณตรัก</t>
  </si>
  <si>
    <t>ปุณิกา  พินละอองเอก</t>
  </si>
  <si>
    <t>ประหยัดเงิน, เพื่อสุขภาพท่านเอง, จนท.สาธารณสุข/ อสม. ชวน</t>
  </si>
  <si>
    <t>เพื่อสุขภาพท่านเอง, เพื่อเป็นแบบอย่างที่ดีให้กับคนอื่นๆ, จนท.สาธารณสุข/ อสม. ชวน</t>
  </si>
  <si>
    <t>ประหยัดเงิน, เพื่อลูกและครอบครัว, เพื่อสุขภาพท่านเอง, คนรักและเพื่อนชวน</t>
  </si>
  <si>
    <t>55/1</t>
  </si>
  <si>
    <t>27/1</t>
  </si>
  <si>
    <t>ประสิทธิ์  กลิ่นยวง</t>
  </si>
  <si>
    <t>57/1</t>
  </si>
  <si>
    <t>ปราณี  ภุมรินทร์</t>
  </si>
  <si>
    <t>สคล.</t>
  </si>
  <si>
    <t>ตำบล/รพ.สต.</t>
  </si>
  <si>
    <t xml:space="preserve">หมู่ที่ </t>
  </si>
  <si>
    <t>รวม</t>
  </si>
  <si>
    <t>รพ.สวี</t>
  </si>
  <si>
    <t>รพ.สต.สวี</t>
  </si>
  <si>
    <t>รพ.สต.ปากแพรก</t>
  </si>
  <si>
    <t>รพ.สต.ทุ่งระยะ</t>
  </si>
  <si>
    <t>รพ.สต.ท่าหิน</t>
  </si>
  <si>
    <t>รพ.สต.ด่านสวี</t>
  </si>
  <si>
    <t>รพ.สต.วิสัยใต้</t>
  </si>
  <si>
    <t>รพ.สต.บ้านดอนทราย</t>
  </si>
  <si>
    <t>รพ.สต.ครน</t>
  </si>
  <si>
    <t>รพ.สต.บ้านน้ำฉา</t>
  </si>
  <si>
    <t>รพ.สต.บ้านควนสามัคคี</t>
  </si>
  <si>
    <t>รพ.สต.นาสัก</t>
  </si>
  <si>
    <t>รพ.สต.บ้านแก่งกะทั่ง</t>
  </si>
  <si>
    <t>รพ.สต.บ้านไทยพัฒนา</t>
  </si>
  <si>
    <t>รพ.สต.เขาทะลุ</t>
  </si>
  <si>
    <t>รพ.สต.เขาค่าย</t>
  </si>
  <si>
    <t>ตำบล</t>
  </si>
  <si>
    <t>ปากแพรก</t>
  </si>
  <si>
    <t>จำนวน</t>
  </si>
  <si>
    <t>ประทับเวลา</t>
  </si>
  <si>
    <t>ชื่อ นามสกุล</t>
  </si>
  <si>
    <t>อายุ(เฉพาะตัวเลขเท่านั้น)</t>
  </si>
  <si>
    <t>บ้านเลขที่(เฉพาะตัวเลขเท่านั้น)</t>
  </si>
  <si>
    <t>หมู่ที่(เฉพาะตัวเลขเท่านั้น)</t>
  </si>
  <si>
    <t>ตำบล(ใส่เฉพาะชื่อตำบล)</t>
  </si>
  <si>
    <t>อำเภอ(ใส่เฉพาะชื่ออำเภอ)</t>
  </si>
  <si>
    <t>โอภาศ สุขหลังสวน</t>
  </si>
  <si>
    <t>สายใจ เพชรมุนี</t>
  </si>
  <si>
    <t>กิมไล แดนศิริ</t>
  </si>
  <si>
    <t>สดชื่น กลิ่นนุ้ย</t>
  </si>
  <si>
    <t>จันทรรัตน์ พลธสูร</t>
  </si>
  <si>
    <t>อรุณ พสนจันทร์</t>
  </si>
  <si>
    <t>ณัฐวุฒิ ดีท่าโพธิ์</t>
  </si>
  <si>
    <t>ณฐกร หนูม่วง</t>
  </si>
  <si>
    <t>สราวุธ เมืองแดง</t>
  </si>
  <si>
    <t>ธานินท์ มีนาโพธิ์</t>
  </si>
  <si>
    <t>ราม อ่ำสำอางส์</t>
  </si>
  <si>
    <t>เบญจมาศ ศรีอภัย</t>
  </si>
  <si>
    <t>พิชญา. อันทะปัญญา</t>
  </si>
  <si>
    <t>วิมล ศรีอภัย</t>
  </si>
  <si>
    <t>ประจวบ อนันต์แดง</t>
  </si>
  <si>
    <t>สำรวม อนันต์แดง</t>
  </si>
  <si>
    <t>กุหลาบ ซารัมย์</t>
  </si>
  <si>
    <t>อำนาจ. พรทมอินทร์</t>
  </si>
  <si>
    <t>อนันต์ แซ่เก้า</t>
  </si>
  <si>
    <t>แสงนภา หลีรัจนะ</t>
  </si>
  <si>
    <t>ภัทรวดี แซ่เก้า</t>
  </si>
  <si>
    <t>สุชา โปร่งจิตร</t>
  </si>
  <si>
    <t>สายหยุด อ้นทะปัญญา</t>
  </si>
  <si>
    <t>แสงนภา หลีนัตนะ</t>
  </si>
  <si>
    <t>แฝง ต้นคำ</t>
  </si>
  <si>
    <t>แวงนภา หลีรัตนะ</t>
  </si>
  <si>
    <t>ว่าที่ รต.</t>
  </si>
  <si>
    <t>ศักดิ์ศรี ศรีสำอางค์</t>
  </si>
  <si>
    <t>รัศมี ต้นคำ</t>
  </si>
  <si>
    <t>สพธาย จันทร์หุณี</t>
  </si>
  <si>
    <t>ยินดี แซ่ด่าน</t>
  </si>
  <si>
    <t>พรพิทักษ์ ใจดี</t>
  </si>
  <si>
    <t>กมลชนก ศักดิ์ปฏิฐา</t>
  </si>
  <si>
    <t>จีรภา ริญเวศ</t>
  </si>
  <si>
    <t>สงวน แสงเมือง</t>
  </si>
  <si>
    <t>มณี องอาจ</t>
  </si>
  <si>
    <t>จุฑารัตน์ ช่วยอยู่</t>
  </si>
  <si>
    <t>วิไลวรรณ ช่วยอยู่</t>
  </si>
  <si>
    <t>เด็กหญิง</t>
  </si>
  <si>
    <t>สิรินันท์ สกุลณี</t>
  </si>
  <si>
    <t>ปาริชาติ ตันทอง</t>
  </si>
  <si>
    <t>จารุวรรณ บุพรม</t>
  </si>
  <si>
    <t>อุเทน สมบูรณ์</t>
  </si>
  <si>
    <t>สัณหณัฐ คนซื่อ</t>
  </si>
  <si>
    <t>ศริพงช์ เกตุแก้ว</t>
  </si>
  <si>
    <t>นันทพลนาสา</t>
  </si>
  <si>
    <t>ภาวนา สุภาพ</t>
  </si>
  <si>
    <t>จุรีย์ แสงสุรีย์</t>
  </si>
  <si>
    <t>มาลี ปรีชาเดช</t>
  </si>
  <si>
    <t>ประมวล มนต์การณา</t>
  </si>
  <si>
    <t>ชอบ จุลภักดิ์</t>
  </si>
  <si>
    <t>เสียน คงสุวรรณ</t>
  </si>
  <si>
    <t>เสงี่ยม ภู่โพธิ์</t>
  </si>
  <si>
    <t>พรชนัน ตันติธัญญกร</t>
  </si>
  <si>
    <t>พรชนัน</t>
  </si>
  <si>
    <t>รพสต.ด่านสวี</t>
  </si>
  <si>
    <t>นิรมล ทองดี</t>
  </si>
  <si>
    <t>สุเนตร. สขแก้ว</t>
  </si>
  <si>
    <t>นายสุเนตร. สุขแก้ว</t>
  </si>
  <si>
    <t>รพสต.ตำบลท่าหิน</t>
  </si>
  <si>
    <t>นภาพร.  กล่ำพัก</t>
  </si>
  <si>
    <t>นภาพร กล่ำพัก</t>
  </si>
  <si>
    <t>จำลอง บุญกวย</t>
  </si>
  <si>
    <t>วิชญุตร์   สารวัลภ์</t>
  </si>
  <si>
    <t>โรงพยาบาลส่งเสริมสุขภาพบ้านดอนทราย</t>
  </si>
  <si>
    <t>อุรา  ธรรมณี</t>
  </si>
  <si>
    <t>จีราพร รักร่วม</t>
  </si>
  <si>
    <t>จิราพร รักร่วม</t>
  </si>
  <si>
    <t>จุฑามาศ อุปานันท์</t>
  </si>
  <si>
    <t xml:space="preserve"> สสอ.สวี</t>
  </si>
  <si>
    <t>ปรีชา  อ้นทอง</t>
  </si>
  <si>
    <t>สสส/สคล./.จนท./อสม.</t>
  </si>
  <si>
    <t>สุพรรณี อินทรโยธา</t>
  </si>
  <si>
    <t>เรณู อาจหาญ</t>
  </si>
  <si>
    <t>87/2</t>
  </si>
  <si>
    <t>รพสต บ้านดอนทราย</t>
  </si>
  <si>
    <t>อนุพงศ์ เขตคาม</t>
  </si>
  <si>
    <t>สมชัย เชาวนะปัญจะ</t>
  </si>
  <si>
    <t>ส่งสันายบัญชา นุ้ยสุข</t>
  </si>
  <si>
    <t>นายบัญชา นุ้ยสุข</t>
  </si>
  <si>
    <t>องอาล ปทิรัมย์</t>
  </si>
  <si>
    <t>ดวงรัตน์กานต ปะทิรัมย์</t>
  </si>
  <si>
    <t>สุไกร สูงหางหว้า</t>
  </si>
  <si>
    <t>สาวิตรี พรหมน้อย</t>
  </si>
  <si>
    <t>99/2</t>
  </si>
  <si>
    <t>ธรรมนูญ นามสม</t>
  </si>
  <si>
    <t>ละมุด นามสม</t>
  </si>
  <si>
    <t>สุพจน์ ทองงาม</t>
  </si>
  <si>
    <t>83/6</t>
  </si>
  <si>
    <t>สุภาพร ทองงาม</t>
  </si>
  <si>
    <t>สายัณเปไธสง</t>
  </si>
  <si>
    <t>301/5</t>
  </si>
  <si>
    <t>ปิยะธิดา สัตย์วงค์</t>
  </si>
  <si>
    <t>ประสิทธ์ แทนไธสง</t>
  </si>
  <si>
    <t>ปิ่นเพชร วงษ์ศิลป์</t>
  </si>
  <si>
    <t>ธงชัย เจียมกระโทก</t>
  </si>
  <si>
    <t>63/2</t>
  </si>
  <si>
    <t>วาด จำปาสี</t>
  </si>
  <si>
    <t>วิเชียร์  เที่ยงธรรม</t>
  </si>
  <si>
    <t>ทองจันทร์  เที่ยงธรรม</t>
  </si>
  <si>
    <t>กุลินา  เพชรเกตุเมือง</t>
  </si>
  <si>
    <t>กุลินา เพชรเกตุเมือง</t>
  </si>
  <si>
    <t>รพ ส.ต.บ้านดอนทราย</t>
  </si>
  <si>
    <t>พิพัฒน์ แช่ด่าน</t>
  </si>
  <si>
    <t>สมจิตร แซ่ด่าน</t>
  </si>
  <si>
    <t>ซิ่น  แซ่ด่าน</t>
  </si>
  <si>
    <t>ประหยัดเงิน, เพื่อลูกและครอบครัว, เพื่อสุขภาพท่านเอง, ได้บุญ/รักษาศีล, เพื่อเป็นแบบอย่างที่ดีให้กับคนอื่นๆ, คนรักและเพื่อนชวน, จนท.สาธารณสุข/ อสม. ชวน</t>
  </si>
  <si>
    <t>สมจิตร  แซ่ด่าน</t>
  </si>
  <si>
    <t>แสงนภา .หลีรัตนะ</t>
  </si>
  <si>
    <t>อึ่ง  อัตะโน</t>
  </si>
  <si>
    <t>บรรจง. มหานาม</t>
  </si>
  <si>
    <t>ธัญญรัตน์  แก้วโท</t>
  </si>
  <si>
    <t>223/1</t>
  </si>
  <si>
    <t>เย็นจิต .ไชยการ</t>
  </si>
  <si>
    <t>204/4</t>
  </si>
  <si>
    <t>โรย  คงทอง</t>
  </si>
  <si>
    <t>โสภา. เรืองศรี</t>
  </si>
  <si>
    <t>โสภา เรืองศรี</t>
  </si>
  <si>
    <t>พ้อย สีหามาศ</t>
  </si>
  <si>
    <t>314/2</t>
  </si>
  <si>
    <t>แสงรัตนา หลีรัตนะ</t>
  </si>
  <si>
    <t>นุชจรี. ศรีวิสัย</t>
  </si>
  <si>
    <t>24/16</t>
  </si>
  <si>
    <t>นุชจรี  ศรีวิสัย</t>
  </si>
  <si>
    <t>พรเพ็ญ ประยูรกิจ</t>
  </si>
  <si>
    <t>ประหยัดเงิน, เพื่อสุขภาพท่านเอง, เพื่อเป็นแบบอย่างที่ดีให้กับคนอื่นๆ, ผู้นำชุมชนชักชวน, คนรักและเพื่อนชวน, จนท.สาธารณสุข/ อสม. ชวน</t>
  </si>
  <si>
    <t>พรเพ็ญ</t>
  </si>
  <si>
    <t>รพ.สต.ไทยพัฒนา</t>
  </si>
  <si>
    <t>คำนวล เนียมสุวรรณ</t>
  </si>
  <si>
    <t>นายคำนวล เนียมสุวรรณ</t>
  </si>
  <si>
    <t>รพสต.บ้านดอนทราย</t>
  </si>
  <si>
    <t>สุธิษา ฤกษ์สมุทร</t>
  </si>
  <si>
    <t>285/1</t>
  </si>
  <si>
    <t>รพสต.บ้านไทยพัฒนา</t>
  </si>
  <si>
    <t>ถาวร  นิวะพัด</t>
  </si>
  <si>
    <t>อัมพร พวงมาลา</t>
  </si>
  <si>
    <t>312/1</t>
  </si>
  <si>
    <t>ปิยะธิดา  สัตย์วงค์</t>
  </si>
  <si>
    <t>สุพจน์  ทองงาม</t>
  </si>
  <si>
    <t>เข็มทอง  สุขสาเกตุ</t>
  </si>
  <si>
    <t>สุรัตน์ ทบศรี</t>
  </si>
  <si>
    <t>โกวิทย์   สันโดด</t>
  </si>
  <si>
    <t>ณิชากานต์  จันทะบุรี</t>
  </si>
  <si>
    <t>วิลัยวรรณ  จันทา</t>
  </si>
  <si>
    <t>มะลิวัลย์  ดอนหมื่นศรี</t>
  </si>
  <si>
    <t>214/1</t>
  </si>
  <si>
    <t>อรวรรณ สุขภักดี</t>
  </si>
  <si>
    <t>เยี่ยม  เงางาม</t>
  </si>
  <si>
    <t>สสส./สคล.อสม</t>
  </si>
  <si>
    <t>แสงนภา ..หลีรัตนะ</t>
  </si>
  <si>
    <t>เคน  จำปาสี</t>
  </si>
  <si>
    <t>300/1</t>
  </si>
  <si>
    <t>จุรีรัตน์ .ทบศรี</t>
  </si>
  <si>
    <t>สสส./สคล.จนท.สาธารณสุข/อสม</t>
  </si>
  <si>
    <t>นิพนธ์. นิรัตน์</t>
  </si>
  <si>
    <t>สมจิตร .แซ่ด่าน</t>
  </si>
  <si>
    <t>ภิญโญ  วัฒนะ</t>
  </si>
  <si>
    <t>โสภา แสงสุริย์</t>
  </si>
  <si>
    <t>สมใจ คุ้มรักษ์</t>
  </si>
  <si>
    <t>สายพิน เหมะ</t>
  </si>
  <si>
    <t>ภณิดา ประชุมพันธ์</t>
  </si>
  <si>
    <t>อิ้ง เมืองงาม</t>
  </si>
  <si>
    <t>วันทนีย์ บุญอยู่</t>
  </si>
  <si>
    <t>75/2</t>
  </si>
  <si>
    <t>สมพร ยี่ช่วน</t>
  </si>
  <si>
    <t>วนิดา ปานเจริญ</t>
  </si>
  <si>
    <t>แดง ทินแก้ว</t>
  </si>
  <si>
    <t>สุวรรณี คนรบ</t>
  </si>
  <si>
    <t>กฤษณา จินโนรส</t>
  </si>
  <si>
    <t>219/3</t>
  </si>
  <si>
    <t>วรรณา ศรเกลี้ยง</t>
  </si>
  <si>
    <t>53/3</t>
  </si>
  <si>
    <t>อาภาภรณ์ ผุดเพชรแก้ว</t>
  </si>
  <si>
    <t>นภัสสร วรินทรเวช</t>
  </si>
  <si>
    <t>27/2</t>
  </si>
  <si>
    <t xml:space="preserve">สคล.ชุมพร </t>
  </si>
  <si>
    <t>จันทร์เพ็ญ เมืองแดง</t>
  </si>
  <si>
    <t>ดวงฤดี นวบุตร</t>
  </si>
  <si>
    <t>นัยน์ชนก เทพเลื่อน</t>
  </si>
  <si>
    <t>89/1</t>
  </si>
  <si>
    <t>กฤติยาภา คงทอง</t>
  </si>
  <si>
    <t>สุทิน เชื้อวงษ์</t>
  </si>
  <si>
    <t>นงนุช มานพ</t>
  </si>
  <si>
    <t>85/1</t>
  </si>
  <si>
    <t>นงลักษณ์ นามกร</t>
  </si>
  <si>
    <t>ภาวนา นุ้ยสุข</t>
  </si>
  <si>
    <t>กชามาศ ศรีนิล</t>
  </si>
  <si>
    <t>127/4</t>
  </si>
  <si>
    <t>เอียด สินทพานนท์</t>
  </si>
  <si>
    <t>อรอุมา ปานสุวรรณ</t>
  </si>
  <si>
    <t>80/2</t>
  </si>
  <si>
    <t>พนัส...ผุดเพชรแก้ว</t>
  </si>
  <si>
    <t>48/2</t>
  </si>
  <si>
    <t>พนัสผุดเพชรแก้ว</t>
  </si>
  <si>
    <t>จรัสศรี ขวัญเมือง</t>
  </si>
  <si>
    <t>62/4</t>
  </si>
  <si>
    <t>ปรานี ทับทิมเพียร</t>
  </si>
  <si>
    <t>20/2</t>
  </si>
  <si>
    <t xml:space="preserve"> อสม.</t>
  </si>
  <si>
    <t>นิวัฒน์ บัวชาวเกาะ</t>
  </si>
  <si>
    <t>นายบุญยูร.   แช่มดนตรี</t>
  </si>
  <si>
    <t>อรวรรณ.   มาอยู่</t>
  </si>
  <si>
    <t>น.สอรวรรณ.   มาอยู่</t>
  </si>
  <si>
    <t>บุญเจือ ชาญนคร</t>
  </si>
  <si>
    <t>รัตนา มากทุ่งคา</t>
  </si>
  <si>
    <t>รัตนา มากทุ่งคร</t>
  </si>
  <si>
    <t xml:space="preserve">   jurairut tummanee</t>
  </si>
  <si>
    <t>ไมมี</t>
  </si>
  <si>
    <t>jurairut tummanee</t>
  </si>
  <si>
    <t>ชมรม อสม.</t>
  </si>
  <si>
    <t>jurairut tumanee</t>
  </si>
  <si>
    <t>ประสาศน์ ศรีวิสัย</t>
  </si>
  <si>
    <t>25/3</t>
  </si>
  <si>
    <t>นายประสาศน์ ศรีวิสัย</t>
  </si>
  <si>
    <t xml:space="preserve"> รพสต. </t>
  </si>
  <si>
    <t>ฉัตรชัยถิ่นเขาน้อย</t>
  </si>
  <si>
    <t>ร-พ-ส-ตบ้านดอนทราย</t>
  </si>
  <si>
    <t>ปรีชา ธรรมณี</t>
  </si>
  <si>
    <t>แจ่มจรัส ยมขวัญเมือง</t>
  </si>
  <si>
    <t>ปรีชา ถิ่นเขาน้อย</t>
  </si>
  <si>
    <t>ประสาศน๋ ศรีวิสัย</t>
  </si>
  <si>
    <t>วรรณา ถึงชาตรี</t>
  </si>
  <si>
    <t>วัชราภรณ์ ธรรมณี</t>
  </si>
  <si>
    <t>ปฏิวัติ ขาวศิริ</t>
  </si>
  <si>
    <t>16/3</t>
  </si>
  <si>
    <t>อนงค์นาฎ ขาวศิริ</t>
  </si>
  <si>
    <t>ร.พ.ส.ต.บ้านดอนทราย</t>
  </si>
  <si>
    <t>วรรณี เกิดนำชัย</t>
  </si>
  <si>
    <t>อัศวิน ขาวศิริ</t>
  </si>
  <si>
    <t>วิจิตร มากทุ่งคา</t>
  </si>
  <si>
    <t>16/4</t>
  </si>
  <si>
    <t>2000-3000</t>
  </si>
  <si>
    <t>ร.พ.ส.ต.</t>
  </si>
  <si>
    <t>จีรพร  รักร่วม</t>
  </si>
  <si>
    <t>จีรพร รักร่วม</t>
  </si>
  <si>
    <t>นายบุญยูร.      แช่มดนตรี</t>
  </si>
  <si>
    <t>น.ส.อรวรรณ.    มาอยู่</t>
  </si>
  <si>
    <t>รพสตบ้านดอนทราย</t>
  </si>
  <si>
    <t>น.ส.อรวรรณ.     มาอยู่</t>
  </si>
  <si>
    <t>น.ส.อรวรรณ.   มาอยู่</t>
  </si>
  <si>
    <t>น.ส.อรวรรณ.     มาอยู่</t>
  </si>
  <si>
    <t>บรรจง สมศรี</t>
  </si>
  <si>
    <t>นารินย์</t>
  </si>
  <si>
    <t>นารินย์ สมศรี</t>
  </si>
  <si>
    <t>นารินย์สมศรี</t>
  </si>
  <si>
    <t>รพ.สตบ้านดอนทราย</t>
  </si>
  <si>
    <t>จำรัส ราชจำรูญ</t>
  </si>
  <si>
    <t>วดี วงค์หงษ์</t>
  </si>
  <si>
    <t>รัตน์ เรืองชัย</t>
  </si>
  <si>
    <t>วรรณา พรมน้อย</t>
  </si>
  <si>
    <t xml:space="preserve"> แสงนภา หลีรัตนะ</t>
  </si>
  <si>
    <t>พรทิพย์ สองเมือง</t>
  </si>
  <si>
    <t>จรรยา บุญเปีย</t>
  </si>
  <si>
    <t xml:space="preserve"> ภีระพัฒน์ ปานสกุล</t>
  </si>
  <si>
    <t>223/2</t>
  </si>
  <si>
    <t>นิตยา สายพรมมา</t>
  </si>
  <si>
    <t>ไลกองสำลี</t>
  </si>
  <si>
    <t>46110/3</t>
  </si>
  <si>
    <t>110/3</t>
  </si>
  <si>
    <t>จำปี หาญประเทศ</t>
  </si>
  <si>
    <t xml:space="preserve">รพสต </t>
  </si>
  <si>
    <t>เกศรินทร์  ปรางใกล้ถิ่น</t>
  </si>
  <si>
    <t>อสม.ดอนทราย</t>
  </si>
  <si>
    <t>เกศรินทร์ ปราวใกล้ถิ่น</t>
  </si>
  <si>
    <t>สุนิสา คงสุวรรณ์</t>
  </si>
  <si>
    <t>สุนิสา คงสุวรรณ ์</t>
  </si>
  <si>
    <t>ประสิทธิ์  สีรัมย์</t>
  </si>
  <si>
    <t>23/2</t>
  </si>
  <si>
    <t>ประหยัดเงิน, เพื่อสุขภาพท่านเอง, เพื่อน/คนในชุมชน ชวนเลิก, จนท.สาธารณสุข/ อสม. ชวน</t>
  </si>
  <si>
    <t>สมหมาย การสร้าง</t>
  </si>
  <si>
    <t>ประหยัดเงิน, เพื่อลูกและครอบครัว, เพื่อสุขภาพท่านเอง, เพื่อน/คนในชุมชน ชวนเลิก, จนท.สาธารณสุข/ อสม. ชวน</t>
  </si>
  <si>
    <t>ประสิทธิ์ โพธิพาด</t>
  </si>
  <si>
    <t>223/16</t>
  </si>
  <si>
    <t>200 บาท</t>
  </si>
  <si>
    <t>น.ส.มาริสา รัตนศรี</t>
  </si>
  <si>
    <t>คุณแสงนภา หลีรัตนะ</t>
  </si>
  <si>
    <t>สนอง โซซอง</t>
  </si>
  <si>
    <t>400 บาท</t>
  </si>
  <si>
    <t>วินัย ขำเล็ก</t>
  </si>
  <si>
    <t>ชุมพล นุ้ยสุข</t>
  </si>
  <si>
    <t>64/4</t>
  </si>
  <si>
    <t>เเสงนภา หลีรัตนะ</t>
  </si>
  <si>
    <t>อรอุมา คงทอง</t>
  </si>
  <si>
    <t>สงบ บุญจุบัน</t>
  </si>
  <si>
    <t>23/4</t>
  </si>
  <si>
    <t>ไพทูย์  บุญจุบัน</t>
  </si>
  <si>
    <t>ไพทูรย์  บุญจุบัน</t>
  </si>
  <si>
    <t>ไพทูรย์ บุญจุบัน</t>
  </si>
  <si>
    <t>สมศักดิ์</t>
  </si>
  <si>
    <t>รัฐบาล</t>
  </si>
  <si>
    <t>สมศักดิ?</t>
  </si>
  <si>
    <t>รัฐ</t>
  </si>
  <si>
    <t>จิตรมวล สุวัฒน์แก้ว</t>
  </si>
  <si>
    <t>นางจิตรมวล สุวัฒน์แก้ว</t>
  </si>
  <si>
    <t>ณัฐกานต์ จันทร์อุ่น</t>
  </si>
  <si>
    <t>นุกูล  เกษแก้ว</t>
  </si>
  <si>
    <t>นุกูล</t>
  </si>
  <si>
    <t>กมลทิพย์</t>
  </si>
  <si>
    <t>นุชจรี ศรีวิสัย</t>
  </si>
  <si>
    <t>จนทสาธารณะสุข</t>
  </si>
  <si>
    <t>อนันต์  ผลสุข</t>
  </si>
  <si>
    <t>ไม่เสีย  ดื่มกับเพื่อนๆเล็กน้อย</t>
  </si>
  <si>
    <t>เจ้าหน้าที่ สสอ.</t>
  </si>
  <si>
    <t>ชัยณรงค์  จันทร์กระจ่าง</t>
  </si>
  <si>
    <t>อารีร้ตน์  มาแจ้ง</t>
  </si>
  <si>
    <t>เจ้าหน้าที่สสอ.</t>
  </si>
  <si>
    <t>สิริมา. บุญกาศ</t>
  </si>
  <si>
    <t>104/2</t>
  </si>
  <si>
    <t>วัชนี   สุขแก้ว</t>
  </si>
  <si>
    <t>นายสุเนตร.  สุขแก้ว</t>
  </si>
  <si>
    <t>รพสต.ท่าหิน</t>
  </si>
  <si>
    <t>วาสนา ขาวนาขา</t>
  </si>
  <si>
    <t xml:space="preserve">14/3 </t>
  </si>
  <si>
    <t>ธิดารัตน์ ขาวนาขา</t>
  </si>
  <si>
    <t>ศุภสัณฑ์  ศรีเกิด</t>
  </si>
  <si>
    <t>นายสุเนตร. สุขอก้ว</t>
  </si>
  <si>
    <t>อุดม  พรมมุณี</t>
  </si>
  <si>
    <t>708/1</t>
  </si>
  <si>
    <t xml:space="preserve">ประมาณ300บาท </t>
  </si>
  <si>
    <t>เนียน  จันทร์หอม</t>
  </si>
  <si>
    <t>นางบุญเจริญ มีศิริ</t>
  </si>
  <si>
    <t>ไม่ต้องเสียเลย</t>
  </si>
  <si>
    <t>บูญเจริญ  มีศิริ</t>
  </si>
  <si>
    <t>หน่อยงาน</t>
  </si>
  <si>
    <t>บุญเจริญ  มีศิริ</t>
  </si>
  <si>
    <t>ประไพ.  บุญเทศ</t>
  </si>
  <si>
    <t>นางประไพ. บุญเทศ</t>
  </si>
  <si>
    <t>สุน้นท์  พรมมุณี</t>
  </si>
  <si>
    <t>เจ้าหน้าที่ อสม.</t>
  </si>
  <si>
    <t>นิตยา  แสงทองคำ</t>
  </si>
  <si>
    <t>นางมัลลิกา หนูอิ่ม</t>
  </si>
  <si>
    <t>รพสต ท่าหิน</t>
  </si>
  <si>
    <t>ยิน ฤกษ์สมุทร</t>
  </si>
  <si>
    <t>258/1</t>
  </si>
  <si>
    <t>สุกใส จีนเกิด</t>
  </si>
  <si>
    <t>สุเนตร สุกแก้ว</t>
  </si>
  <si>
    <t>สาธารณสุข</t>
  </si>
  <si>
    <t>นิชาศิริมานย์</t>
  </si>
  <si>
    <t>495/1</t>
  </si>
  <si>
    <t>นิชา ศิริมานย์</t>
  </si>
  <si>
    <t>อุษา  ลิขิต</t>
  </si>
  <si>
    <t>700/1</t>
  </si>
  <si>
    <t>ชาติชาย ขนอม</t>
  </si>
  <si>
    <t>สุธิดา  สุขแก้ว</t>
  </si>
  <si>
    <t>626/5</t>
  </si>
  <si>
    <t>พัชรีย์ชำนาญกิจ</t>
  </si>
  <si>
    <t>83/1</t>
  </si>
  <si>
    <t>พัชรีย์ ชำนาญกิจ</t>
  </si>
  <si>
    <t>ริยะพร  ฤกษ์สมุทร</t>
  </si>
  <si>
    <t>358/3</t>
  </si>
  <si>
    <t>นงเยาว์  ไทยสังคม</t>
  </si>
  <si>
    <t>137/2</t>
  </si>
  <si>
    <t>ใบ  ภูมิโคกรักษ์</t>
  </si>
  <si>
    <t>เจ้าหร้าที่ สสอ.</t>
  </si>
  <si>
    <t>นิตยา ภิญโย</t>
  </si>
  <si>
    <t>ผกามาศ  เฉียงกลาง</t>
  </si>
  <si>
    <t>สุทิน  เกิดกลาง</t>
  </si>
  <si>
    <t>550/3</t>
  </si>
  <si>
    <t>อรอุมา  ชินนะเทศ</t>
  </si>
  <si>
    <t>300บาท</t>
  </si>
  <si>
    <t>กองแก้ว  จำปาสี</t>
  </si>
  <si>
    <t>ประมาณ300บาท</t>
  </si>
  <si>
    <t>ประหยัดเงิน, เพื่อลูกและครอบครัว, เพื่อเป็นแบบอย่างที่ดีให้กับคนอื่นๆ, จนท.สาธารณสุข/ อสม. ชวน</t>
  </si>
  <si>
    <t>พิมพร  ฉิมทัต</t>
  </si>
  <si>
    <t>24/1</t>
  </si>
  <si>
    <t>ไ่ม่เสีย</t>
  </si>
  <si>
    <t>นายสุเนตร  สุขแก้ว</t>
  </si>
  <si>
    <t>รพสต. ท่าหิน</t>
  </si>
  <si>
    <t>พิมพร ฉิมทัต</t>
  </si>
  <si>
    <t>สวิน ฐานกระโทก</t>
  </si>
  <si>
    <t>สุวรรณกองสำลี</t>
  </si>
  <si>
    <t>เพื่อลูกและครอบครัว, เพื่อสุขภาพท่านเอง, เพื่อเป็นแบบอย่างที่ดีให้กับคนอื่นๆ, คนรักและเพื่อนชวน</t>
  </si>
  <si>
    <t>สมบูรณ์  แต้มพิมาย</t>
  </si>
  <si>
    <t>384/1</t>
  </si>
  <si>
    <t>มุกดา  วงษ์จีน</t>
  </si>
  <si>
    <t>ไม่เสียค่าใช้จ่าย</t>
  </si>
  <si>
    <t>นายสุเนตร แก้วบังตู</t>
  </si>
  <si>
    <t>อรอนงค์  ปานสกุล</t>
  </si>
  <si>
    <t>76;3</t>
  </si>
  <si>
    <t>ประหยัดเงิน, เพื่อลูกและครอบครัว, เพื่อสุขภาพท่านเอง, เพื่อน/คนในชุมชน ชวนเลิก</t>
  </si>
  <si>
    <t>สุเนตร  สุขแก้ว</t>
  </si>
  <si>
    <t>สำนักงานเครือข่ายองค์กรงดเหล้า</t>
  </si>
  <si>
    <t>ละมุล  ใจใส</t>
  </si>
  <si>
    <t>บุญชุม  แฝพิมาย</t>
  </si>
  <si>
    <t>17/3</t>
  </si>
  <si>
    <t>อรอนงค์ ปานสกุล</t>
  </si>
  <si>
    <t>รพสต.</t>
  </si>
  <si>
    <t>บังอร  สิงห์สถิตย์</t>
  </si>
  <si>
    <t>590/1</t>
  </si>
  <si>
    <t>ภัคสนัย ศิริพิพัฒน์พูลผล</t>
  </si>
  <si>
    <t>95/2</t>
  </si>
  <si>
    <t>ลิวัล. แจ้งชู</t>
  </si>
  <si>
    <t>41/1</t>
  </si>
  <si>
    <t>ลิวัล แจ้งชู</t>
  </si>
  <si>
    <t>ลิวัล  แจ้งชู</t>
  </si>
  <si>
    <t>กิ่งทอง ชะนะโม</t>
  </si>
  <si>
    <t>390/1</t>
  </si>
  <si>
    <t>นางกิ่งทอง ชะนะโม</t>
  </si>
  <si>
    <t>คำเภา  ทองเสนา</t>
  </si>
  <si>
    <t>92/5</t>
  </si>
  <si>
    <t>นัยนา  ทองศิริ</t>
  </si>
  <si>
    <t>22/1</t>
  </si>
  <si>
    <t>อสม.  สสอ.</t>
  </si>
  <si>
    <t>กิตติมา ทิชัย</t>
  </si>
  <si>
    <t>53/1</t>
  </si>
  <si>
    <t>กิตติมาทิชัย</t>
  </si>
  <si>
    <t>สาลิณี  พัดแบน</t>
  </si>
  <si>
    <t>สาลิณี พัดแบน</t>
  </si>
  <si>
    <t>หน่วยงาน</t>
  </si>
  <si>
    <t>แสนสิริ ศิริเวช</t>
  </si>
  <si>
    <t>แสนสิริ</t>
  </si>
  <si>
    <t>วิชิต คงสุวรรณ์</t>
  </si>
  <si>
    <t>83/2</t>
  </si>
  <si>
    <t>ประหยัดเงิน, เพื่อสุขภาพท่านเอง, ได้บุญ/รักษาศีล, ผู้นำชุมชนชักชวน</t>
  </si>
  <si>
    <t>วิชิต</t>
  </si>
  <si>
    <t>สุวรรณ์  ใจใส</t>
  </si>
  <si>
    <t>วัฒนา  เชิงชั้น</t>
  </si>
  <si>
    <t>ชมรม อสม.ท่าหิน</t>
  </si>
  <si>
    <t>ฉวีวรรณ วงศรีแก้ว</t>
  </si>
  <si>
    <t>81/3</t>
  </si>
  <si>
    <t>เพ็ญศรี  พ่วงแม่กลอง</t>
  </si>
  <si>
    <t>61/5</t>
  </si>
  <si>
    <t>ชมรม อสม.ตำบลท่าหิน</t>
  </si>
  <si>
    <t>เสงี่ยม หัสดี</t>
  </si>
  <si>
    <t>300-500</t>
  </si>
  <si>
    <t>ประกายดาว  ทิพยโสธร</t>
  </si>
  <si>
    <t>อบต.ท่าหิน</t>
  </si>
  <si>
    <t>สุภาวดี  แท่นแก้ว</t>
  </si>
  <si>
    <t>5/1</t>
  </si>
  <si>
    <t>กมลเดช ทิพยโสธร</t>
  </si>
  <si>
    <t>ประกายดาว ทิพยโสํธร</t>
  </si>
  <si>
    <t>ปรีดา  รอดกุญชร</t>
  </si>
  <si>
    <t>อรอนงค์ ปายสกุล</t>
  </si>
  <si>
    <t>ศันสนีย์  พ่วงแม่กลอง</t>
  </si>
  <si>
    <t>59/3</t>
  </si>
  <si>
    <t>ชมรมอสม.ตำบลท่าหิน</t>
  </si>
  <si>
    <t>ประภาภรณ์ มะณีวรรณ์</t>
  </si>
  <si>
    <t>381/4</t>
  </si>
  <si>
    <t>ชัยยงค์ สุขสวัาดิ์</t>
  </si>
  <si>
    <t>บัญชา นุ้ยสุข</t>
  </si>
  <si>
    <t>รพ.สต.ด่านสวี อ.สวี</t>
  </si>
  <si>
    <t>วีรวรรณ แสงสุริย์</t>
  </si>
  <si>
    <t>สุเนตร สุขแก้ว</t>
  </si>
  <si>
    <t>จีราภรณ์ ยังช่วย</t>
  </si>
  <si>
    <t>เยาวภา พวงแก้ว</t>
  </si>
  <si>
    <t>เยาวภา  พวงแก้ว</t>
  </si>
  <si>
    <t>โรงพยาบาลส่งเสริมสุขภาพตำบล</t>
  </si>
  <si>
    <t>กรนิกา  แก้วภักดี</t>
  </si>
  <si>
    <t>26/3</t>
  </si>
  <si>
    <t>หนูเดียม  คงมี</t>
  </si>
  <si>
    <t>79/4</t>
  </si>
  <si>
    <t>กิตติญา  จันทร์เพ็ง</t>
  </si>
  <si>
    <t>406/8</t>
  </si>
  <si>
    <t>กิตติญา จันทร์เพ็ง</t>
  </si>
  <si>
    <t>496/8</t>
  </si>
  <si>
    <t>กิตติญา</t>
  </si>
  <si>
    <t>วิลาวรรณ ครุฑวิสัย</t>
  </si>
  <si>
    <t>300-450</t>
  </si>
  <si>
    <t>ยุภาวดี สุขแก้ว</t>
  </si>
  <si>
    <t>32/3</t>
  </si>
  <si>
    <t>สานนท์ บุญพัตร์</t>
  </si>
  <si>
    <t>1000-1500</t>
  </si>
  <si>
    <t>อรอยงค์ ปานสกุล</t>
  </si>
  <si>
    <t>อสม.เขตรับผิดชอบ</t>
  </si>
  <si>
    <t>วรศักดิ์ สมเขาล้าน</t>
  </si>
  <si>
    <t>60/3</t>
  </si>
  <si>
    <t>วรศักดิ์  สมเขาล้าน</t>
  </si>
  <si>
    <t>พรรณี จินาหุน</t>
  </si>
  <si>
    <t>93/1</t>
  </si>
  <si>
    <t>สากล หนูบำรุง</t>
  </si>
  <si>
    <t>72/10</t>
  </si>
  <si>
    <t>รพ.สต.ฉ่านซี อ.สวี</t>
  </si>
  <si>
    <t>จันทร์ธิมา พิมลรัตน์</t>
  </si>
  <si>
    <t>เสาวดี บุญกาศ</t>
  </si>
  <si>
    <t>เสาวดี. บุญกาศ</t>
  </si>
  <si>
    <t>คำพา  โกษฐ์เพชร</t>
  </si>
  <si>
    <t>ภิญญา  จันทร์น้อย</t>
  </si>
  <si>
    <t>14/6</t>
  </si>
  <si>
    <t>รพ.สต ท่าหิน</t>
  </si>
  <si>
    <t>นิตยา  นาควิสัย</t>
  </si>
  <si>
    <t>68/3</t>
  </si>
  <si>
    <t>นางนิตยา  นาควิสัย</t>
  </si>
  <si>
    <t>กมลทิพย์  กาญจนมล</t>
  </si>
  <si>
    <t>สุภิญญา  พรหมหาญ</t>
  </si>
  <si>
    <t>นายสุเนตร สุขแก้ว</t>
  </si>
  <si>
    <t>นิ่มนวน   ชาลีชัย</t>
  </si>
  <si>
    <t>231/6</t>
  </si>
  <si>
    <t>สมใจ บุญกวย</t>
  </si>
  <si>
    <t>ดอกจันทร์ ดอนแก่ว</t>
  </si>
  <si>
    <t>กนกมาศ ทัฬหกิจ</t>
  </si>
  <si>
    <t>ดอกจันทร์ ดอนแก้ว</t>
  </si>
  <si>
    <t>อรทัย..แดงลาด</t>
  </si>
  <si>
    <t>144/3</t>
  </si>
  <si>
    <t>อรทัยแดงลาด</t>
  </si>
  <si>
    <t>นางรัตนา แกมมอน</t>
  </si>
  <si>
    <t>รัตนา</t>
  </si>
  <si>
    <t>อัจฉรา ชูช่อเกต</t>
  </si>
  <si>
    <t>เพื่อสุขภาพท่านเอง, ได้บุญ/รักษาศีล, จนท.สาธารณสุข/ อสม. ชวน</t>
  </si>
  <si>
    <t>อัจฉรา  ชูช่อเกต</t>
  </si>
  <si>
    <t>เจ้าหน้าที่สาธารณสุข</t>
  </si>
  <si>
    <t>เสาวลักษณ์ วงศ์ทอง</t>
  </si>
  <si>
    <t>สำราญ สมหวัง</t>
  </si>
  <si>
    <t>มาลัย  สุขแก้ว</t>
  </si>
  <si>
    <t>รพ.สต.</t>
  </si>
  <si>
    <t>กิตติพันธ์ สุขภักดี</t>
  </si>
  <si>
    <t>รังสิมา สุขภักดี</t>
  </si>
  <si>
    <t>อรุณ สุขภักดี</t>
  </si>
  <si>
    <t>รจนา  คงทอง</t>
  </si>
  <si>
    <t>260/1</t>
  </si>
  <si>
    <t>อสม. รพ.สต.</t>
  </si>
  <si>
    <t>แพรวพรรณ สมหวัง</t>
  </si>
  <si>
    <t>เชวงศักดิ์ การดี</t>
  </si>
  <si>
    <t>นิตยา สิมกัน</t>
  </si>
  <si>
    <t>รื่นฤดี ลิลา</t>
  </si>
  <si>
    <t>วันดี พุ่มคง</t>
  </si>
  <si>
    <t>ญาฐิฎาสุดรัมย์</t>
  </si>
  <si>
    <t>วันเพ็ญ จันทร์อุ่น</t>
  </si>
  <si>
    <t>พิพัฒน์ ขำเกิด</t>
  </si>
  <si>
    <t>กมลทิพย์. กาญจนมล</t>
  </si>
  <si>
    <t>อวยพร  คิ้วเจริญ</t>
  </si>
  <si>
    <t>75/3</t>
  </si>
  <si>
    <t>นางสาวนภาพร  กล่ำพักต์</t>
  </si>
  <si>
    <t>สำอางค์ วิลัย</t>
  </si>
  <si>
    <t>สำอางค์</t>
  </si>
  <si>
    <t>ส.อ.</t>
  </si>
  <si>
    <t>ประหยัด มักศรี</t>
  </si>
  <si>
    <t>269/2</t>
  </si>
  <si>
    <t>พินทอง การดี</t>
  </si>
  <si>
    <t>คมชาญ โปร่งจิต</t>
  </si>
  <si>
    <t>กิ่งแก้ว เนินพรหม</t>
  </si>
  <si>
    <t>ทองใส สีหาร</t>
  </si>
  <si>
    <t>ล่อง บัวแก้ว</t>
  </si>
  <si>
    <t>กนกวรรณ นุกูล</t>
  </si>
  <si>
    <t>18/3</t>
  </si>
  <si>
    <t>ชัยวัฒน์ ผิวงาม</t>
  </si>
  <si>
    <t>18/2</t>
  </si>
  <si>
    <t>ประภาส บุญประคอง</t>
  </si>
  <si>
    <t>ลำเผย แก่งอาษา</t>
  </si>
  <si>
    <t>14/ถ</t>
  </si>
  <si>
    <t>ศรีอัมพร นิลเวช</t>
  </si>
  <si>
    <t>220/1</t>
  </si>
  <si>
    <t xml:space="preserve">หนูเยื้อน ถาวรณ์ </t>
  </si>
  <si>
    <t>วิมลชัย มั่นคง</t>
  </si>
  <si>
    <t>ทวี สังข์ทอง</t>
  </si>
  <si>
    <t>พิทักษ์ ชอบธรรม</t>
  </si>
  <si>
    <t>31/2</t>
  </si>
  <si>
    <t>โสภา เพลงบุญ</t>
  </si>
  <si>
    <t>ประหยัดเงิน, เพื่อลูกและครอบครัว, ได้บุญ/รักษาศีล, เพื่อน/คนในชุมชน ชวนเลิก</t>
  </si>
  <si>
    <t>มีนา ตันหนองสรวง</t>
  </si>
  <si>
    <t>ปรีย์วราใจกว้าง</t>
  </si>
  <si>
    <t>วรรณภา ยังชำนาญ</t>
  </si>
  <si>
    <t>ไม่เคยเสีย</t>
  </si>
  <si>
    <t>วาาเชน ขำแก้ว</t>
  </si>
  <si>
    <t>อรัญญา อ้วนผิว</t>
  </si>
  <si>
    <t>300/5</t>
  </si>
  <si>
    <t>มนตรี คงอุทิศ</t>
  </si>
  <si>
    <t>มาลี จวดนอก</t>
  </si>
  <si>
    <t>ศิริรัตน์ รัตนจินดา</t>
  </si>
  <si>
    <t>สายรุ้ง หลวงแก้ว</t>
  </si>
  <si>
    <t>มะลิวัลย์ ดอนหมื่นศรี</t>
  </si>
  <si>
    <t>จักรพันธ์ หนูแสน</t>
  </si>
  <si>
    <t>120/1</t>
  </si>
  <si>
    <t>ดวงพร พิงไธสง</t>
  </si>
  <si>
    <t>สมคิด รันติยา</t>
  </si>
  <si>
    <t>30/2</t>
  </si>
  <si>
    <t>วสันต์ เซ่งปุ่น</t>
  </si>
  <si>
    <t>ประหยัดเงิน, เพื่อลูกและครอบครัว, เพื่อสุขภาพท่านเอง, ได้บุญ/รักษาศีล, คนรักและเพื่อนชวน</t>
  </si>
  <si>
    <t>ไพโรจน์ คงทอง</t>
  </si>
  <si>
    <t>309/1</t>
  </si>
  <si>
    <t>ชมาพร แซ่เต้า</t>
  </si>
  <si>
    <t>สมภักดิ์ แซ่เต้า</t>
  </si>
  <si>
    <t>ว่าที่ ร.ต.</t>
  </si>
  <si>
    <t>ชลดา แซ่เต้า</t>
  </si>
  <si>
    <t>จำรูญ รอดสมุทร</t>
  </si>
  <si>
    <t>เภา โสมาน</t>
  </si>
  <si>
    <t>สัมฤทธิ์ รันติยา</t>
  </si>
  <si>
    <t>มานิตย์ โสมสุข</t>
  </si>
  <si>
    <t xml:space="preserve">อดุลย์ ธุระพันธ์ </t>
  </si>
  <si>
    <t>58/7</t>
  </si>
  <si>
    <t>จันจิราพร หาสุนโช</t>
  </si>
  <si>
    <t>วรรณา หนูเสน</t>
  </si>
  <si>
    <t>166/1</t>
  </si>
  <si>
    <t>สายใจ เกื้อสม</t>
  </si>
  <si>
    <t>9/7</t>
  </si>
  <si>
    <t>ยวนใจ คำยาง</t>
  </si>
  <si>
    <t>123/3</t>
  </si>
  <si>
    <t>สำรวย เปไธสง</t>
  </si>
  <si>
    <t>สมพร กะการดี</t>
  </si>
  <si>
    <t>45/4</t>
  </si>
  <si>
    <t>สาคร มูลหอม</t>
  </si>
  <si>
    <t>อำพล มูลหอม</t>
  </si>
  <si>
    <t>ทองสุข หลวงแก้ว</t>
  </si>
  <si>
    <t>สุทิน ปะการะเน</t>
  </si>
  <si>
    <t>130/1</t>
  </si>
  <si>
    <t>สุนทร สร้อยสระกลาง</t>
  </si>
  <si>
    <t>ถาวร นิวะพัด</t>
  </si>
  <si>
    <t>301/1</t>
  </si>
  <si>
    <t>ุ600</t>
  </si>
  <si>
    <t>แสงนภา หลีรัตะ</t>
  </si>
  <si>
    <t>ประไพ สุวรรณทอง</t>
  </si>
  <si>
    <t>สาย นันทา</t>
  </si>
  <si>
    <t>250/7</t>
  </si>
  <si>
    <t>สังข์ รุ้งแย้ม</t>
  </si>
  <si>
    <t xml:space="preserve">นารี พนารินทร์ </t>
  </si>
  <si>
    <t>สอน สังข์สองชัน</t>
  </si>
  <si>
    <t>58/6</t>
  </si>
  <si>
    <t>ชุติมา ดาเหล็ก</t>
  </si>
  <si>
    <t>47/4</t>
  </si>
  <si>
    <t>ลำยวง หมั่นอุตสาห์</t>
  </si>
  <si>
    <t>เสกสรรค์ ดาบศรี</t>
  </si>
  <si>
    <t>อุบลวรรณ ด้วงแก้ว</t>
  </si>
  <si>
    <t>ตู้ ทุเรดไธสง</t>
  </si>
  <si>
    <t>241/11</t>
  </si>
  <si>
    <t>ณัฐพงศ์ ไพลดำ</t>
  </si>
  <si>
    <t>20/6</t>
  </si>
  <si>
    <t>ธนโชติ สำแดงภัย</t>
  </si>
  <si>
    <t>242/2</t>
  </si>
  <si>
    <t>300-700</t>
  </si>
  <si>
    <t>ประเสริฐ หมายดี</t>
  </si>
  <si>
    <t>กิติศักดิ์ ดาวเรือง</t>
  </si>
  <si>
    <t>51/3</t>
  </si>
  <si>
    <t>ธนธร จันทร์เภา</t>
  </si>
  <si>
    <t>30-60</t>
  </si>
  <si>
    <t>เมที อุปริทุม</t>
  </si>
  <si>
    <t>9/13</t>
  </si>
  <si>
    <t>สำลี สีมานนท์</t>
  </si>
  <si>
    <t>เฉลา แผ่วไธสง</t>
  </si>
  <si>
    <t>21/5</t>
  </si>
  <si>
    <t>ทศิณี ติคำรัมย์</t>
  </si>
  <si>
    <t>ประดับ ศรศิษย์</t>
  </si>
  <si>
    <t>144/2</t>
  </si>
  <si>
    <t>สุนัน สกุลนี</t>
  </si>
  <si>
    <t>14/3</t>
  </si>
  <si>
    <t>วนิดา ดอกแย้ม</t>
  </si>
  <si>
    <t>เผ่า ฮุยประโคน</t>
  </si>
  <si>
    <t>40/2</t>
  </si>
  <si>
    <t>อุส่า มรรคสินค์</t>
  </si>
  <si>
    <t>นางอุส่า มรรคสินธุ์</t>
  </si>
  <si>
    <t>วัชรพงศ์ เชิงไกรยัง</t>
  </si>
  <si>
    <t>นางยมนา ทองช่างเหล็ก</t>
  </si>
  <si>
    <t>ชัขวาลย์     หมั่นพลศรี</t>
  </si>
  <si>
    <t>199/2</t>
  </si>
  <si>
    <t>500 บ.</t>
  </si>
  <si>
    <t>นาง อุสาห์  มรรสินธุ</t>
  </si>
  <si>
    <t>นายวิสันต์  สมตน</t>
  </si>
  <si>
    <t>ปัญญา อนิลบล</t>
  </si>
  <si>
    <t>62/1</t>
  </si>
  <si>
    <t>รพ ฺสตฺครน</t>
  </si>
  <si>
    <t>ปัญญา อนิบล</t>
  </si>
  <si>
    <t>ปริยา เรืองจันทร์ และครอบครัว</t>
  </si>
  <si>
    <t>ปริยา เรืองจันทร์</t>
  </si>
  <si>
    <t>เสื้อง....พรหมน้อย</t>
  </si>
  <si>
    <t>เพื่อเป็นแบบอย่างที่ดีให้กับคนอื่นๆ, จนท.สาธารณสุข/ อสม. ชวน</t>
  </si>
  <si>
    <t>อสม.อีทิศ....พิมทอง</t>
  </si>
  <si>
    <t>แสงนภาหลี่รัตนะ</t>
  </si>
  <si>
    <t>โศภณเลขบรรจบ</t>
  </si>
  <si>
    <t>ปรึยาเรืองจันทร์</t>
  </si>
  <si>
    <t>ปรียาเรีองจันทร์</t>
  </si>
  <si>
    <t>ปรียาเรืองจันทร์</t>
  </si>
  <si>
    <t>ฉลวย ท้าวเชื้อลาว</t>
  </si>
  <si>
    <t>3/1</t>
  </si>
  <si>
    <t>ธีรยุทธ  หัตถา</t>
  </si>
  <si>
    <t>สำนักงานองค์กรงดเหล้า</t>
  </si>
  <si>
    <t>อารีรัตน์ มากคณา</t>
  </si>
  <si>
    <t>5/3</t>
  </si>
  <si>
    <t>อารีรัตน์</t>
  </si>
  <si>
    <t>จันทนา ศรีสุวรรณ</t>
  </si>
  <si>
    <t>รพสต แก่งกะทั่ง</t>
  </si>
  <si>
    <t>นายสุพล สุขแก้ว</t>
  </si>
  <si>
    <t>อารีรัตน์  มากคณา</t>
  </si>
  <si>
    <t>โสภณ ผลบุญ</t>
  </si>
  <si>
    <t>เพื่อลูกและครอบครัว, เพื่อสุขภาพท่านเอง, ได้บุญ/รักษาศีล, เพื่อเป็นแบบอย่างที่ดีให้กับคนอื่นๆ, จนท.สาธารณสุข/ อสม. ชวน</t>
  </si>
  <si>
    <t>ประนอม เมืองงาม</t>
  </si>
  <si>
    <t>อัญชลี ศรีสินธุ์</t>
  </si>
  <si>
    <t>235/5</t>
  </si>
  <si>
    <t>อัญชลี</t>
  </si>
  <si>
    <t>นิวัตร ใจเย็น</t>
  </si>
  <si>
    <t>134/6</t>
  </si>
  <si>
    <t>สุวิทย์ มะเต</t>
  </si>
  <si>
    <t>วิภาวรรณ มะเต</t>
  </si>
  <si>
    <t>อ.ส.ม</t>
  </si>
  <si>
    <t>นาย นิโรช  เพชรมุณี</t>
  </si>
  <si>
    <t>63 ปี</t>
  </si>
  <si>
    <t>95/5</t>
  </si>
  <si>
    <t>200บาท</t>
  </si>
  <si>
    <t>ชุลี เพชรมุณี</t>
  </si>
  <si>
    <t>...</t>
  </si>
  <si>
    <t>ชุลี  เพชรมุณี</t>
  </si>
  <si>
    <t>56 ปี</t>
  </si>
  <si>
    <t>ชุลี  เพชรมุณ</t>
  </si>
  <si>
    <t>สมัครใจ</t>
  </si>
  <si>
    <t>สุวิทย์  คงมี</t>
  </si>
  <si>
    <t>62 ปี</t>
  </si>
  <si>
    <t>92/3</t>
  </si>
  <si>
    <t>นาง บัวคลี่ คงมี</t>
  </si>
  <si>
    <t>รพสต. แก่งกระทั่ง</t>
  </si>
  <si>
    <t>บัวตลี่ คงมี</t>
  </si>
  <si>
    <t>นาง บัวคลี่  คงมี</t>
  </si>
  <si>
    <t>นางบัวคลี  คงมี</t>
  </si>
  <si>
    <t>รพสต.แก่งกระทั่ง</t>
  </si>
  <si>
    <t>นางบัวคลี่ คงมี</t>
  </si>
  <si>
    <t>วารี จุ้ยวิเศษ</t>
  </si>
  <si>
    <t>98/1</t>
  </si>
  <si>
    <t>ปรียา เรืองจันทร์</t>
  </si>
  <si>
    <t>ปรียา เรืองจันทร๋</t>
  </si>
  <si>
    <t>วืทยา ขาวละออง</t>
  </si>
  <si>
    <t>อรณี เมืองงาม</t>
  </si>
  <si>
    <t>นางสาวอรณี เมืองงาม</t>
  </si>
  <si>
    <t>นางสาวนภาพร  กล่ำพัก</t>
  </si>
  <si>
    <t>เกษมสุข ชูพิน</t>
  </si>
  <si>
    <t>พรกนก ประโลมรัมย์</t>
  </si>
  <si>
    <t>กันทิมาย บุญอยู่</t>
  </si>
  <si>
    <t>นิตยัธยา รอดคำทุย</t>
  </si>
  <si>
    <t>จุฑามาศ พลารชุน</t>
  </si>
  <si>
    <t>49/4</t>
  </si>
  <si>
    <t>แหวน กลิ่นกลบ</t>
  </si>
  <si>
    <t>วัฒธรรม แก้วพระคงคา</t>
  </si>
  <si>
    <t>วิษณุ กล้าถิ่นภู</t>
  </si>
  <si>
    <t>89/8</t>
  </si>
  <si>
    <t>ปราโมช นนทะศิลป์</t>
  </si>
  <si>
    <t>วีรศักดิ์ บุญสิทธิ์</t>
  </si>
  <si>
    <t>ดวงรัตน์กานต์</t>
  </si>
  <si>
    <t>จำนงค์ จิตรสุพร</t>
  </si>
  <si>
    <t>74/1</t>
  </si>
  <si>
    <t>จำนงค จิตรสุพร</t>
  </si>
  <si>
    <t>สารี ยุทธโภษา</t>
  </si>
  <si>
    <t>วิทยา</t>
  </si>
  <si>
    <t>โยธินมากคฌา</t>
  </si>
  <si>
    <t>อ ส ม</t>
  </si>
  <si>
    <t>ขนิษฐา จรกลิ่น</t>
  </si>
  <si>
    <t>รพ.สต.แก่งกะทั่ง</t>
  </si>
  <si>
    <t>บุญติน นาคชาติ</t>
  </si>
  <si>
    <t>อโนชา เล็กมล</t>
  </si>
  <si>
    <t>สัมพันธ์ นุ้ยน้อย</t>
  </si>
  <si>
    <t>พัชรี บุญญกาศ</t>
  </si>
  <si>
    <t>86/1</t>
  </si>
  <si>
    <t>50บาท</t>
  </si>
  <si>
    <t>36/1</t>
  </si>
  <si>
    <t>รัฐวิสาหกิจ</t>
  </si>
  <si>
    <t>34/2</t>
  </si>
  <si>
    <t>อุไร</t>
  </si>
  <si>
    <t>56/1</t>
  </si>
  <si>
    <t>เครือข่ายองค์กรงดเหล้า</t>
  </si>
  <si>
    <t>56/4</t>
  </si>
  <si>
    <t>สุมาลี</t>
  </si>
  <si>
    <t>สสอ</t>
  </si>
  <si>
    <t>91/3</t>
  </si>
  <si>
    <t>47/3</t>
  </si>
  <si>
    <t>แสงนภา  .หลีรัตนะ</t>
  </si>
  <si>
    <t>ประหยัดเงิน, เพื่อลูกและครอบครัว, เพื่อสุขภาพท่านเอง, ได้บุญ/รักษาศีล, เพื่อน/คนในชุมชน ชวนเลิก, จนท.สาธารณสุข/ อสม. ชวน</t>
  </si>
  <si>
    <t>4/2</t>
  </si>
  <si>
    <t>89/3</t>
  </si>
  <si>
    <t>54/2</t>
  </si>
  <si>
    <t>5/5</t>
  </si>
  <si>
    <t>เพื่อลูกและครอบครัว, ผู้นำชุมชนชักชวน</t>
  </si>
  <si>
    <t>24/9</t>
  </si>
  <si>
    <t>8/6</t>
  </si>
  <si>
    <t>6/7</t>
  </si>
  <si>
    <t>38/1</t>
  </si>
  <si>
    <t>ประหยัดเงิน, เพื่อลูกและครอบครัว, เพื่อสุขภาพท่านเอง, ได้บุญ/รักษาศีล, เพื่อน/คนในชุมชน ชวนเลิก, เพื่อเป็นแบบอย่างที่ดีให้กับคนอื่นๆ, ผู้นำชุมชนชักชวน, คนรักและเพื่อนชวน, จนท.สาธารณสุข/ อสม. ชวน, นายอำเภอ/หัวหน้าหน่วยงาน ชวน</t>
  </si>
  <si>
    <t>ประหยัดเงิน, ได้บุญ/รักษาศีล</t>
  </si>
  <si>
    <t>สคล ชุมพร</t>
  </si>
  <si>
    <t>ประหยัดเงิน, เพื่อลูกและครอบครัว, เพื่อสุขภาพท่านเอง, ได้บุญ/รักษาศีล, เพื่อน/คนในชุมชน ชวนเลิก, เพื่อเป็นแบบอย่างที่ดีให้กับคนอื่นๆ, คนรักและเพื่อนชวน, จนท.สาธารณสุข/ อสม. ชวน</t>
  </si>
  <si>
    <t>ราตรี</t>
  </si>
  <si>
    <t>ประหยัดเงิน, เพื่อลูกและครอบครัว, เพื่อสุขภาพท่านเอง, คนรักและเพื่อนชวน, จนท.สาธารณสุข/ อสม. ชวน</t>
  </si>
  <si>
    <t>24/3</t>
  </si>
  <si>
    <t>59/1</t>
  </si>
  <si>
    <t>54/1</t>
  </si>
  <si>
    <t>ประหยัดเงิน, เพื่อสุขภาพท่านเอง, ได้บุญ/รักษาศีล, คนรักและเพื่อนชวน</t>
  </si>
  <si>
    <t>น.ส.แสงนภา หลีรัตนะ</t>
  </si>
  <si>
    <t>26/1</t>
  </si>
  <si>
    <t>2/3</t>
  </si>
  <si>
    <t>ด.ต.</t>
  </si>
  <si>
    <t>36/2</t>
  </si>
  <si>
    <t>1500-2000</t>
  </si>
  <si>
    <t>72/1</t>
  </si>
  <si>
    <t>ประหยัดเงิน, เพื่อเป็นแบบอย่างที่ดีให้กับคนอื่นๆ</t>
  </si>
  <si>
    <t>8/3</t>
  </si>
  <si>
    <t>113/1</t>
  </si>
  <si>
    <t>109/1</t>
  </si>
  <si>
    <t>500-1000</t>
  </si>
  <si>
    <t>40/5</t>
  </si>
  <si>
    <t>41/2</t>
  </si>
  <si>
    <t>43/1</t>
  </si>
  <si>
    <t>82/2</t>
  </si>
  <si>
    <t>53/6</t>
  </si>
  <si>
    <t>50/4</t>
  </si>
  <si>
    <t>เกษร. . พันธ์ุทอง</t>
  </si>
  <si>
    <t xml:space="preserve">91/1 </t>
  </si>
  <si>
    <t>เกษร ....พันธุ์ทอง</t>
  </si>
  <si>
    <t>จนท.สาธารณสุข/อสม.</t>
  </si>
  <si>
    <t>เกษร.   พันธุ์ทอง</t>
  </si>
  <si>
    <t>วิจัย สุวรรณมณี</t>
  </si>
  <si>
    <t>39/3</t>
  </si>
  <si>
    <t>มณี  แท่นแก้ว</t>
  </si>
  <si>
    <t>สำนักงานเครือข่ายอวค์กรงดเหล้า</t>
  </si>
  <si>
    <t>มัลลิกา  หนูอิ่ม</t>
  </si>
  <si>
    <t>สำนังงานเครือข่ายองค์กรงเเหล้า</t>
  </si>
  <si>
    <t>ลำดับ  บุญเจริญ</t>
  </si>
  <si>
    <t>พรรณี  จินาหุน</t>
  </si>
  <si>
    <t>พูลผล  เยาว์ละออง</t>
  </si>
  <si>
    <t>ฆัมพร  ง่วนชู</t>
  </si>
  <si>
    <t>อนอนงค์  ปานสกุล</t>
  </si>
  <si>
    <t>นิภา  ผุดมี</t>
  </si>
  <si>
    <t>ผกาพันธ์  หวานวงศ์</t>
  </si>
  <si>
    <t>46/5</t>
  </si>
  <si>
    <t>สำนักงานเคริอข่ายองค์กรงดเหล้า</t>
  </si>
  <si>
    <t>นงลักษณ์  ง่วนชู</t>
  </si>
  <si>
    <t>จำเนียร  แสงสุริย์</t>
  </si>
  <si>
    <t>400-600</t>
  </si>
  <si>
    <t>อรอนงค์  ปายสกุล</t>
  </si>
  <si>
    <t>สำนักงานเครือข่ายองค์กรงเเหล้า</t>
  </si>
  <si>
    <t>รัชนี  เพชรคง</t>
  </si>
  <si>
    <t>100-300</t>
  </si>
  <si>
    <t>จิตตรา  สถาพรนุวงศ์</t>
  </si>
  <si>
    <t>สังเวียน  ยังสุข</t>
  </si>
  <si>
    <t>จำเนียร  หลักซั่ว</t>
  </si>
  <si>
    <t>อนอนงค์   ปานสกุล</t>
  </si>
  <si>
    <t>ชมรม อวม.ตำบลท่าหิน</t>
  </si>
  <si>
    <t>สำเนียง หนูบรรจง</t>
  </si>
  <si>
    <t>วรรณนา  สุขแก้ว</t>
  </si>
  <si>
    <t>ไอรดา บุญหนุน</t>
  </si>
  <si>
    <t>เพื่อลูกและครอบครัว, เพื่อเป็นแบบอย่างที่ดีให้กับคนอื่นๆ, จนท.สาธารณสุข/ อสม. ชวน</t>
  </si>
  <si>
    <t>ไอรดา</t>
  </si>
  <si>
    <t>สุพรรณี  ศรีคราม</t>
  </si>
  <si>
    <t>สุคล  โขมพัตร๋</t>
  </si>
  <si>
    <t>27/3</t>
  </si>
  <si>
    <t>นิภา  ศรีหมอกเมฆ</t>
  </si>
  <si>
    <t>อรชรณ์  จีนเกิด</t>
  </si>
  <si>
    <t>เทพี  เพชรรักษา</t>
  </si>
  <si>
    <t>มะนิจ  ไข้บวช</t>
  </si>
  <si>
    <t>สมเพียร  ขันโท</t>
  </si>
  <si>
    <t>560/1</t>
  </si>
  <si>
    <t>กัญญาพัชร์  ดิษฐประเสริฐ</t>
  </si>
  <si>
    <t>รำไพ  งามแก้ว</t>
  </si>
  <si>
    <t>313/1</t>
  </si>
  <si>
    <t>เจ้าหน้าที่  สสอ.</t>
  </si>
  <si>
    <t>เดือนประกาย  ผ่องพูล</t>
  </si>
  <si>
    <t>411/1</t>
  </si>
  <si>
    <t>อสม.รพ.สต.</t>
  </si>
  <si>
    <t>วรศร  ใจสมคม</t>
  </si>
  <si>
    <t>ดอกจันทร์  ดอนแก้ว</t>
  </si>
  <si>
    <t>ดื่มตอนมีงานเลี้ยง ไม่ได้ซื้อเอง</t>
  </si>
  <si>
    <t>แสงเทียน  วังเวง</t>
  </si>
  <si>
    <t>0,</t>
  </si>
  <si>
    <t>ณัฏฐวรรณ์  พันธุ์ทอง</t>
  </si>
  <si>
    <t>รำพึง  โสดเขา</t>
  </si>
  <si>
    <t>ปริศนา  ถาวรวงษ์</t>
  </si>
  <si>
    <t>สุภาพร ชัยชาญรัมย์</t>
  </si>
  <si>
    <t>606/1</t>
  </si>
  <si>
    <t>ดื่มเวลาออกงานเลี้ยง ไม่ได้ซื้อดื่มเอง</t>
  </si>
  <si>
    <t>สุวิช .ถ้ำกลาง</t>
  </si>
  <si>
    <t>84/5</t>
  </si>
  <si>
    <t>นาง วัฒธรรม แก้วพระคงคา</t>
  </si>
  <si>
    <t>แสงนภา หลีรัตนา</t>
  </si>
  <si>
    <t>วิฑูรย์ ขันเพชร</t>
  </si>
  <si>
    <t>ดื่มเวลาออกงาน  ไม่ได้ซื้อเอง</t>
  </si>
  <si>
    <t>อารีรัตย์  มาแจ้ง</t>
  </si>
  <si>
    <t>ยวน เกษรชื่น</t>
  </si>
  <si>
    <t>นาง วัฒธรรม  แก้วพระคงคา</t>
  </si>
  <si>
    <t>สสส/สคล./อสม.</t>
  </si>
  <si>
    <t>อุเทน ปะนุรัมย์</t>
  </si>
  <si>
    <t>5/2</t>
  </si>
  <si>
    <t>สสส./สคล./อบต./อสม.</t>
  </si>
  <si>
    <t>สำลี  ประกอบใจ</t>
  </si>
  <si>
    <t>72/2</t>
  </si>
  <si>
    <t>รพ.สต. อสม.</t>
  </si>
  <si>
    <t>วาสนา  ยุบลทิต</t>
  </si>
  <si>
    <t>สสส./อบต./อสม.</t>
  </si>
  <si>
    <t>พงษ์ศักดิ์  ชุมสงฆ์</t>
  </si>
  <si>
    <t>รพ.สต</t>
  </si>
  <si>
    <t>อภิวัฒน์  อ้วนผิว</t>
  </si>
  <si>
    <t>90/2</t>
  </si>
  <si>
    <t>วรรณา.ลงลายชาติ</t>
  </si>
  <si>
    <t>123/4</t>
  </si>
  <si>
    <t>น้ำอ้อย  กล้ากสิกิจ</t>
  </si>
  <si>
    <t>179/1</t>
  </si>
  <si>
    <t>สสส./อบต./จนท.สาธารณสุข/อสม.</t>
  </si>
  <si>
    <t>ทองใบ ปะนุรัมย์</t>
  </si>
  <si>
    <t>189/2</t>
  </si>
  <si>
    <t>ก่อเกียรติ ปะนุรัมย์</t>
  </si>
  <si>
    <t>สสส./สคล./อสม./อบต.</t>
  </si>
  <si>
    <t>แสงฤิทธิ์  บุญสูง</t>
  </si>
  <si>
    <t>สสส./อบต./สคล/อสม.</t>
  </si>
  <si>
    <t>สนอง  พูนสวัสดิ์</t>
  </si>
  <si>
    <t>แสงนภา.หลีรัตนะ</t>
  </si>
  <si>
    <t>สนอง. สดรัมย์</t>
  </si>
  <si>
    <t>สสส./อบต./อสม./สคล</t>
  </si>
  <si>
    <t>นพพล.บุญหนัก</t>
  </si>
  <si>
    <t>196/1</t>
  </si>
  <si>
    <t>100-200</t>
  </si>
  <si>
    <t>อบต./สสส./อสม.</t>
  </si>
  <si>
    <t>สุภัตตรา  นุชนารถ</t>
  </si>
  <si>
    <t>เพชรลดา บุญหนัก</t>
  </si>
  <si>
    <t>อบต./สสส./สคล./อสม.</t>
  </si>
  <si>
    <t>จันจิรา  พลสงคราม</t>
  </si>
  <si>
    <t>วรรณี  พลสงคราม</t>
  </si>
  <si>
    <t>อุไรวรรณ  หัสดี</t>
  </si>
  <si>
    <t>กัญญารัตน์  สุขมณี</t>
  </si>
  <si>
    <t>97/3</t>
  </si>
  <si>
    <t>ประเสริฐ  คณะครุฑ</t>
  </si>
  <si>
    <t>ราตรี..อุ่นใจ</t>
  </si>
  <si>
    <t>ราตรี อุ่นใจ</t>
  </si>
  <si>
    <t>ขวัญเรือน. นุ้ยธารา</t>
  </si>
  <si>
    <t>นภาพร. กล่ำพัก</t>
  </si>
  <si>
    <t>ภทรวรรณ  พันกอง</t>
  </si>
  <si>
    <t>ภทรวรรณ พันกอง</t>
  </si>
  <si>
    <t>รพ.สต บ้านไทยพัฒนา</t>
  </si>
  <si>
    <t>สมใจนุ้ยธารา</t>
  </si>
  <si>
    <t>ไม่เสีย</t>
  </si>
  <si>
    <t>ขัวญเริอนนุ้ยธารา</t>
  </si>
  <si>
    <t>นภาพรกล่ำพ้ก</t>
  </si>
  <si>
    <t>ขัวญเรือนนุ้ยธารา</t>
  </si>
  <si>
    <t>เพ็ญนภานุ้ยธารา</t>
  </si>
  <si>
    <t>นภาพรกล่ำพัก</t>
  </si>
  <si>
    <t>อังคณา  พิทักษ์กาญจน์</t>
  </si>
  <si>
    <t>ทัศนัย__คงมั่น</t>
  </si>
  <si>
    <t>ทัศนัย_คงมั่น</t>
  </si>
  <si>
    <t>วราลี__สมยัง</t>
  </si>
  <si>
    <t>อนุพิน จกโป</t>
  </si>
  <si>
    <t>85/2</t>
  </si>
  <si>
    <t>รัชนี วงศ์สุวัฒน์</t>
  </si>
  <si>
    <t>อุทิศ พรมมาตร์</t>
  </si>
  <si>
    <t>รัชนี วงศ์สุว้ฒน์</t>
  </si>
  <si>
    <t>รัชนี วง์สุวัฒน์</t>
  </si>
  <si>
    <t>นุกูล เกตแก้ว</t>
  </si>
  <si>
    <t>เยาวเรศ  พันธุ์ทอง</t>
  </si>
  <si>
    <t>6/2</t>
  </si>
  <si>
    <t>ประคอง หัตถา</t>
  </si>
  <si>
    <t>สมจิต  พมหมเจริญ</t>
  </si>
  <si>
    <t>จรินทร์ จันทะเลิศ</t>
  </si>
  <si>
    <t>วิลาวัลย์  ปานสมุทร</t>
  </si>
  <si>
    <t>พัชญ์สิตา  ชำนาญธัญพรพงศ์</t>
  </si>
  <si>
    <t>ชนิกานต์ เพชรพิมล</t>
  </si>
  <si>
    <t>อรวรรณ เอมะพัฒน์</t>
  </si>
  <si>
    <t>597/29</t>
  </si>
  <si>
    <t>อรวรรณ. เอมะพัฒน์</t>
  </si>
  <si>
    <t>เนตรนภา  พัวพันธ์</t>
  </si>
  <si>
    <t>อรอนงค์  ปาสกุล</t>
  </si>
  <si>
    <t>45/3</t>
  </si>
  <si>
    <t>สาลี  วงศ์เพชร</t>
  </si>
  <si>
    <t>กชมน  แสงสุริย์</t>
  </si>
  <si>
    <t>เสาวณี โคมแก้ว</t>
  </si>
  <si>
    <t>ประมูล เพราแดง</t>
  </si>
  <si>
    <t>จินดา สมนึก</t>
  </si>
  <si>
    <t>ราตรี  รอดแคล้ว</t>
  </si>
  <si>
    <t>ชมรม อสม.ตำบลท่ากิน</t>
  </si>
  <si>
    <t>อุไรวรรณ สมนึก</t>
  </si>
  <si>
    <t>สุกัญญา สุปินะ</t>
  </si>
  <si>
    <t>88/4</t>
  </si>
  <si>
    <t>เพื่อลูกและครอบครัว, เพื่อสุขภาพท่านเอง, เพื่อน/คนในชุมชน ชวนเลิก</t>
  </si>
  <si>
    <t>นางสุนทร สารีเรือง</t>
  </si>
  <si>
    <t>สุนทร</t>
  </si>
  <si>
    <t>จรรยา สมตน</t>
  </si>
  <si>
    <t>7/8</t>
  </si>
  <si>
    <t>อรทัย คิ้วเจริญ</t>
  </si>
  <si>
    <t>สารภี  มณีรัตน์</t>
  </si>
  <si>
    <t>จันทนา รุ่งเรือง</t>
  </si>
  <si>
    <t>13/2</t>
  </si>
  <si>
    <t>จันทร์ธิมา  พิมลรัตน์</t>
  </si>
  <si>
    <t>สุรัตน์ ไชยชนะ</t>
  </si>
  <si>
    <t>8/9</t>
  </si>
  <si>
    <t>ใบบุญ  ภู่ขันเงินกุล</t>
  </si>
  <si>
    <t>นงลักษณ์ กองคลัง</t>
  </si>
  <si>
    <t>74/2</t>
  </si>
  <si>
    <t>พัชรี เรียบร้อย</t>
  </si>
  <si>
    <t>ยินดี  จันทร์ช่วง</t>
  </si>
  <si>
    <t>นพดล มะลินิล</t>
  </si>
  <si>
    <t>สุภาวดี.    พลสุวรรณ</t>
  </si>
  <si>
    <t>ราตรี.  พลสุวรรณ</t>
  </si>
  <si>
    <t>รพสตครน</t>
  </si>
  <si>
    <t>สุภาวดี.  พลสุวรรณ</t>
  </si>
  <si>
    <t>นิล  แสมรอด</t>
  </si>
  <si>
    <t>อบเชย  นักรำ</t>
  </si>
  <si>
    <t>สืบพงษ์ สมบูรณ์โภคา</t>
  </si>
  <si>
    <t>10/6</t>
  </si>
  <si>
    <t>จันทร์หล้า  มิละพงษ์</t>
  </si>
  <si>
    <t>2/7</t>
  </si>
  <si>
    <t>แสงเทียน  ชุ่มชื่น</t>
  </si>
  <si>
    <t>นางแสงเทียน ชุ่มชื่น</t>
  </si>
  <si>
    <t>ร.พ.ส.ต.ครน</t>
  </si>
  <si>
    <t>นางแสงเทียน ชุ่มชื่น</t>
  </si>
  <si>
    <t>เสรี ไชยสงคราม</t>
  </si>
  <si>
    <t>ปิ่นนะภา  หีตหาญ</t>
  </si>
  <si>
    <t>80/4</t>
  </si>
  <si>
    <t>้เสาวดี  บุญกาศ</t>
  </si>
  <si>
    <t>กิตติยา ก๋งซ้าย</t>
  </si>
  <si>
    <t>จีราภรณ์   สุขแก้ว</t>
  </si>
  <si>
    <t>140/3</t>
  </si>
  <si>
    <t>ทิพวรรณ ถึงชุมพร</t>
  </si>
  <si>
    <t>88/1</t>
  </si>
  <si>
    <t>บุญรินทร์ เอาไชย</t>
  </si>
  <si>
    <t>นางวิรงค์รอง เอาไชย</t>
  </si>
  <si>
    <t>จำรัส ยศสิงห์</t>
  </si>
  <si>
    <t>24/5</t>
  </si>
  <si>
    <t>พัชรีย์  ชำนาญกิจ</t>
  </si>
  <si>
    <t>วิทยา     จันทร์ช่วง</t>
  </si>
  <si>
    <t>161/1</t>
  </si>
  <si>
    <t>อรวรรณ. มาอยู่</t>
  </si>
  <si>
    <t>น.อรวรรณ.   มาอยู่บ้าน</t>
  </si>
  <si>
    <t>สิริมา  บุญกาศ</t>
  </si>
  <si>
    <t>2/8</t>
  </si>
  <si>
    <t>จิตรา ยุติมิตร</t>
  </si>
  <si>
    <t>วาสนา ส่งเสริม</t>
  </si>
  <si>
    <t>วีรวรรณ  แสงสุริย์</t>
  </si>
  <si>
    <t>นายทวี.     จันทร์ช่วง</t>
  </si>
  <si>
    <t>อรวรรณ.     มาอยู่</t>
  </si>
  <si>
    <t>ประกอบ ลืแชัย</t>
  </si>
  <si>
    <t>มณฑา แดงแก้ว</t>
  </si>
  <si>
    <t>พรม.   จันทร์ช่วง</t>
  </si>
  <si>
    <t>รพสต.   บ้านดอนทราย</t>
  </si>
  <si>
    <t>อรวรรณ.  มาอยู่</t>
  </si>
  <si>
    <t>จันทรา สังข์แก้ว</t>
  </si>
  <si>
    <t>45/2</t>
  </si>
  <si>
    <t>สุมล  จันทร์น้อย</t>
  </si>
  <si>
    <t>เกศกานดา เรียบร้อย</t>
  </si>
  <si>
    <t>511/2</t>
  </si>
  <si>
    <t>นาง เกศกานดา เรียบร้อย</t>
  </si>
  <si>
    <t>วรรณวริน ศรีสงคราม</t>
  </si>
  <si>
    <t>65/3</t>
  </si>
  <si>
    <t>อุสา แดงแก้ว</t>
  </si>
  <si>
    <t>ขมรม อสม.ตำบลท่าหิน</t>
  </si>
  <si>
    <t>วนิตา เรียบร้อย</t>
  </si>
  <si>
    <t>เนาวรัตน์ รวบดี</t>
  </si>
  <si>
    <t>พัตราภรณ์ แดงแก้ว</t>
  </si>
  <si>
    <t>ปริญญา จรกลิ่น</t>
  </si>
  <si>
    <t>อสม.แก่งกะทั่ง</t>
  </si>
  <si>
    <t>นอม ธรรมรัตน์</t>
  </si>
  <si>
    <t>วลัยพร อัจฉราทิพย์</t>
  </si>
  <si>
    <t>จีราพร แพรกทอง</t>
  </si>
  <si>
    <t>ดวงรัตน์ แต่สถิตย์</t>
  </si>
  <si>
    <t>ดวงรัตน์ แต่งสถิตย์</t>
  </si>
  <si>
    <t>วนาลี บุญพัฒน์</t>
  </si>
  <si>
    <t>วรรณา แซ่ซั้ว</t>
  </si>
  <si>
    <t>ราตรี อัจกลับ</t>
  </si>
  <si>
    <t>72/3</t>
  </si>
  <si>
    <t>บัญชา นั้ยสุข</t>
  </si>
  <si>
    <t>นุชรีย์ ขุนหวาน</t>
  </si>
  <si>
    <t>72/5</t>
  </si>
  <si>
    <t>นางสาวอัจฉรา สามตน</t>
  </si>
  <si>
    <t>รพสต บ้านควนสามัคคี</t>
  </si>
  <si>
    <t>นางสาวอัจฉรา สมตน</t>
  </si>
  <si>
    <t>ปรีดา อัจกลับ</t>
  </si>
  <si>
    <t>สุจินต์  เพชรคีรี</t>
  </si>
  <si>
    <t>ุุ66</t>
  </si>
  <si>
    <t>42/7</t>
  </si>
  <si>
    <t>ละไม้ อัจฉราทิพย์</t>
  </si>
  <si>
    <t>วราภรณ์  ธนเชวงวงศ์</t>
  </si>
  <si>
    <t>สิริพร  ทองมาก</t>
  </si>
  <si>
    <t>64/1</t>
  </si>
  <si>
    <t>ชวนพิศ บุญพัฒน์</t>
  </si>
  <si>
    <t>เรืองจิตร  อินทร์น้อย</t>
  </si>
  <si>
    <t>143/3</t>
  </si>
  <si>
    <t>จินตนา  ชุ่มชื่น</t>
  </si>
  <si>
    <t>92/7</t>
  </si>
  <si>
    <t>มะลิวัลย์ นวลเจริญ</t>
  </si>
  <si>
    <t>82/4</t>
  </si>
  <si>
    <t>ศศิธร  ล่องตี้</t>
  </si>
  <si>
    <t>58/2</t>
  </si>
  <si>
    <t>นางสาวอัจฉรา  สมตน</t>
  </si>
  <si>
    <t>ศรีสุดา  แก้วเพชร</t>
  </si>
  <si>
    <t xml:space="preserve">   *</t>
  </si>
  <si>
    <t>ได้บุญ/รักษาศีล, เพื่อเป็นแบบอย่างที่ดีให้กับคนอื่นๆ, จนท.สาธารณสุข/ อสม. ชวน</t>
  </si>
  <si>
    <t>โรงบาลสงเสริมสุขภาพ</t>
  </si>
  <si>
    <t>ประภา สอาด</t>
  </si>
  <si>
    <t>เมตตา  แตงคำ</t>
  </si>
  <si>
    <t>มนิกา  แดงสิริ</t>
  </si>
  <si>
    <t>55/4</t>
  </si>
  <si>
    <t>อนงค์  ขุนหวาน</t>
  </si>
  <si>
    <t>สำอาง  อินสตุล</t>
  </si>
  <si>
    <t>ภาณี  แดงสิริ</t>
  </si>
  <si>
    <t>55/8</t>
  </si>
  <si>
    <t>รพ.สต. บ้านควนสามัคคี</t>
  </si>
  <si>
    <t>สมบัติ  หีดชนะ</t>
  </si>
  <si>
    <t>42/5</t>
  </si>
  <si>
    <t>อรุณี  ผุดผจญ</t>
  </si>
  <si>
    <t>จิรพันธ์. ผลสุข</t>
  </si>
  <si>
    <t>95/9</t>
  </si>
  <si>
    <t>จินพันธ์. ผลสุข</t>
  </si>
  <si>
    <t>อัญชุลี ทองภูเบศ</t>
  </si>
  <si>
    <t>สมใจ  ภู่ขันเงิน</t>
  </si>
  <si>
    <t>พัทธยา ดีสมุทร</t>
  </si>
  <si>
    <t>สุภาพร เทพพิทักษ์</t>
  </si>
  <si>
    <t>จรุงพล. ผลสุข</t>
  </si>
  <si>
    <t>รพสตแก่งกระทั่ง</t>
  </si>
  <si>
    <t>จิรพันธ์ ผลสุข</t>
  </si>
  <si>
    <t>กิ้มหลิว  แซ่อุ่ย</t>
  </si>
  <si>
    <t>36/5</t>
  </si>
  <si>
    <t>วันนิษา ทองภูเบศ</t>
  </si>
  <si>
    <t>44/3</t>
  </si>
  <si>
    <t>ปรีดา แดงละอุ่น</t>
  </si>
  <si>
    <t>พิสมัย กำเหนิดเพชร</t>
  </si>
  <si>
    <t>นิดา  ศรศิริ</t>
  </si>
  <si>
    <t>แผ้ว ผลสุข</t>
  </si>
  <si>
    <t>อรอุมา แสงจันทร์</t>
  </si>
  <si>
    <t>53/5</t>
  </si>
  <si>
    <t>จุฑามาศ  ริดภูบรรณ์</t>
  </si>
  <si>
    <t>จำนงค์ ทองเหลือ</t>
  </si>
  <si>
    <t>3/5</t>
  </si>
  <si>
    <t>รพสต.บ้านน้ำฉา</t>
  </si>
  <si>
    <t>วัฒนา พรหมจรรย์</t>
  </si>
  <si>
    <t>มนูญ คงหีต</t>
  </si>
  <si>
    <t>1/3</t>
  </si>
  <si>
    <t>จิตรา เกษสถิตย์</t>
  </si>
  <si>
    <t>เฉลิมชล มรรคสินธุ์</t>
  </si>
  <si>
    <t>สำเนียง อาสา</t>
  </si>
  <si>
    <t>จิราวรรณ หนูยำรุง</t>
  </si>
  <si>
    <t>นันทนา จุลนิล</t>
  </si>
  <si>
    <t>ถาวร ศรีอุทัย</t>
  </si>
  <si>
    <t>รพสต แก่งกระทั่ง</t>
  </si>
  <si>
    <t>สุพัตรา  ทวีกุล</t>
  </si>
  <si>
    <t>203/7</t>
  </si>
  <si>
    <t>สุพร สมเขาใหญ่</t>
  </si>
  <si>
    <t>สาวหยุด คินเพชร</t>
  </si>
  <si>
    <t>95/6</t>
  </si>
  <si>
    <t>สุวิทย์ มากท่าแซะ</t>
  </si>
  <si>
    <t>27/4</t>
  </si>
  <si>
    <t>จันทร ผลสุข</t>
  </si>
  <si>
    <t>95/12</t>
  </si>
  <si>
    <t>ชำนิ  โกษฐเพชร</t>
  </si>
  <si>
    <t>61/2</t>
  </si>
  <si>
    <t>100 บาท</t>
  </si>
  <si>
    <t>นงนภัส ผลสุข</t>
  </si>
  <si>
    <t>เชิด  ชนะ</t>
  </si>
  <si>
    <t>จินดา  ชนะ</t>
  </si>
  <si>
    <t>ถนอมทรัพย์ อาจหาญ</t>
  </si>
  <si>
    <t>รพ.สต.บ้านน้ำ</t>
  </si>
  <si>
    <t>พัชรี ทนหมัด</t>
  </si>
  <si>
    <t>1/12</t>
  </si>
  <si>
    <t>ประยูร เพชรเขาทอง</t>
  </si>
  <si>
    <t>พิไลวรรณ ชุ่มชื่น</t>
  </si>
  <si>
    <t>เสมอ เพชรเขาทอง</t>
  </si>
  <si>
    <t>นาตยา ปานเพชร</t>
  </si>
  <si>
    <t>60/4</t>
  </si>
  <si>
    <t>ปรีชา แสงวุ่น</t>
  </si>
  <si>
    <t>อรัญญา  นิยมคง</t>
  </si>
  <si>
    <t>พิศมัย นพคุณ</t>
  </si>
  <si>
    <t>57/8</t>
  </si>
  <si>
    <t>สน โชติกวานิชย์</t>
  </si>
  <si>
    <t>จรีรัตน์  หนูบรรจง</t>
  </si>
  <si>
    <t>เนิน พฤกษ์พิมาน</t>
  </si>
  <si>
    <t>บุญให้ จันทร์สวัสดิ์</t>
  </si>
  <si>
    <t>รัชนี วงศ์สุวััััฒน์</t>
  </si>
  <si>
    <t>นิตา  ทรัพย์จีน</t>
  </si>
  <si>
    <t>นุกูล เกษแก้ว</t>
  </si>
  <si>
    <t>บุษรา  คล้ายน้อย</t>
  </si>
  <si>
    <t>บุญเกื้อ เกษแก้ว</t>
  </si>
  <si>
    <t>81/2</t>
  </si>
  <si>
    <t>สุพรรณี  ยังชุ่ม</t>
  </si>
  <si>
    <t>41;1</t>
  </si>
  <si>
    <t>400-700</t>
  </si>
  <si>
    <t>ประไพ บุญเทศ</t>
  </si>
  <si>
    <t>อุสาห์  ดีรักษา</t>
  </si>
  <si>
    <t>สมชาย คงมี</t>
  </si>
  <si>
    <t>ธวัช พรมแก้ว</t>
  </si>
  <si>
    <t>1000-1200</t>
  </si>
  <si>
    <t>เสวียน เชิงชั้น</t>
  </si>
  <si>
    <t>ประมวล รอดกุญชร</t>
  </si>
  <si>
    <t>อสม.หมู่บ้าน</t>
  </si>
  <si>
    <t>ชุมพล บุญพัตร</t>
  </si>
  <si>
    <t>สวี  เชิงชั้น</t>
  </si>
  <si>
    <t>1200-1500</t>
  </si>
  <si>
    <t>มาโนชย์  เทวฤทธิ์</t>
  </si>
  <si>
    <t>อสม หมู่บ้าน</t>
  </si>
  <si>
    <t>วิมล ถึงชุมพร</t>
  </si>
  <si>
    <t>87/3</t>
  </si>
  <si>
    <t>วรัช  วิชิต</t>
  </si>
  <si>
    <t>87/5</t>
  </si>
  <si>
    <t xml:space="preserve"> อรอนงค์ ปานสกุล</t>
  </si>
  <si>
    <t>สุชาติ  ทองมี</t>
  </si>
  <si>
    <t>อสม. รพ.สต.บ้านไทยพัฒนา</t>
  </si>
  <si>
    <t>ประยุทธ  เกิดกุลรัตน์</t>
  </si>
  <si>
    <t>ประธาน อสม.หมู่ที่ 9</t>
  </si>
  <si>
    <t>นิพลรัตน์  คงช่วย</t>
  </si>
  <si>
    <t>ประธาน อสม.หมู่ที่9</t>
  </si>
  <si>
    <t>เอกสันต์ ภู่ขวัญเมือง</t>
  </si>
  <si>
    <t>กิตติศักดิ์  ครุฑวิสัย</t>
  </si>
  <si>
    <t>อรอนงค์  แานสกุล</t>
  </si>
  <si>
    <t>อสม.เขตรับปิดชอบ</t>
  </si>
  <si>
    <t>คมสัน  ฐินะกุล</t>
  </si>
  <si>
    <t>อรอนงค์ แานสกุล</t>
  </si>
  <si>
    <t>สำรวย  เชิงชั้น</t>
  </si>
  <si>
    <t>ไตรลาศ  ภู่ขันเิน</t>
  </si>
  <si>
    <t>สุนีย์   สึงาม</t>
  </si>
  <si>
    <t>147/2</t>
  </si>
  <si>
    <t>อารีรัตน์  มาแจ้ว</t>
  </si>
  <si>
    <t>อสม. รพ.สต. บ้านไทยพัฒนา</t>
  </si>
  <si>
    <t>ภูษา  ผลสุข</t>
  </si>
  <si>
    <t>อนุชิต  สมตน</t>
  </si>
  <si>
    <t>แก้วใจ. แดงขวัญทอง</t>
  </si>
  <si>
    <t>รพ.สตครน</t>
  </si>
  <si>
    <t>ลัลนา ผลสุข</t>
  </si>
  <si>
    <t>ละเมียด คงแสงแก้ว</t>
  </si>
  <si>
    <t>จิระพันธ์ ผลสุข</t>
  </si>
  <si>
    <t>นิกร  ยิ้มแย้ม</t>
  </si>
  <si>
    <t>อวยพร คิ้วเจริญ</t>
  </si>
  <si>
    <t>เสกสรร  แสนขำ</t>
  </si>
  <si>
    <t>อวยพร. คิ้เจริญ</t>
  </si>
  <si>
    <t>เกษณีย์วรรณ คนซื่อ</t>
  </si>
  <si>
    <t>นภาภร กล่ำพัก</t>
  </si>
  <si>
    <t>รพสต ครน</t>
  </si>
  <si>
    <t>ทองใส  ศรีนวล</t>
  </si>
  <si>
    <t>ภาวิณี  คิ้วเจริญ</t>
  </si>
  <si>
    <t>ภาวิณี คิ้วเจริญ</t>
  </si>
  <si>
    <t>น.ส.นภาพร  กล่ำพักต์</t>
  </si>
  <si>
    <t>รัชนี  ชาญนคร</t>
  </si>
  <si>
    <t>45/7</t>
  </si>
  <si>
    <t>ร.พ.ส.ต  บ้านดอนทราย</t>
  </si>
  <si>
    <t>รัชนี   ชาญนคร</t>
  </si>
  <si>
    <t>สุจิตราหนูภักดี56</t>
  </si>
  <si>
    <t>สุจิตราหนูภักดี</t>
  </si>
  <si>
    <t>องค์การบริหารส่วนตำบล</t>
  </si>
  <si>
    <t>รัญญา</t>
  </si>
  <si>
    <t>โยธินมากคณาโยธิน</t>
  </si>
  <si>
    <t>โยธิน</t>
  </si>
  <si>
    <t>สมศักศ์</t>
  </si>
  <si>
    <t>สมจิตร_หนูภักดี</t>
  </si>
  <si>
    <t>ขัวญเรือน_นุ้ยธารา</t>
  </si>
  <si>
    <t>นภาพร_กล่ำพัก</t>
  </si>
  <si>
    <t>จำเจิญ_นุ้ยธารา</t>
  </si>
  <si>
    <t>สุทธิชล เรียบร้อย</t>
  </si>
  <si>
    <t>มุกดา ลิ้มธนะกุล</t>
  </si>
  <si>
    <t>สมใจ ศรีเอี่ยม</t>
  </si>
  <si>
    <t>รพ.สตบ้านน้ำฉา</t>
  </si>
  <si>
    <t>พูลเกียรติ บุญโรย</t>
  </si>
  <si>
    <t>ปรานอม สมประสงค์</t>
  </si>
  <si>
    <t>จรรยา เมืองคลี่</t>
  </si>
  <si>
    <t>วิไลวรรณ กุยสาย</t>
  </si>
  <si>
    <t>มัณฑณา กุยสาย</t>
  </si>
  <si>
    <t>84/1</t>
  </si>
  <si>
    <t>ดวงรัตน์ กิมน้อย</t>
  </si>
  <si>
    <t>พรนภา ไข้บวช</t>
  </si>
  <si>
    <t>64/2</t>
  </si>
  <si>
    <t>สุมาลี จินาชี</t>
  </si>
  <si>
    <t>สมคิด  แพวงจีน</t>
  </si>
  <si>
    <t>วรรณา  ทนสงผล</t>
  </si>
  <si>
    <t>บุศยมาศ ชูศักดิ์</t>
  </si>
  <si>
    <t>สุรณีย์.  สุนทรหงษ์</t>
  </si>
  <si>
    <t>สุรณีย์. สุนทรหงษ์</t>
  </si>
  <si>
    <t>เฉลียว. สุนทรหงษ์</t>
  </si>
  <si>
    <t>บงการ. สุนทรหงษ์</t>
  </si>
  <si>
    <t>วิญญา เพชรแดง</t>
  </si>
  <si>
    <t>ทิว เพชรป้อม</t>
  </si>
  <si>
    <t>เดือนเพ็ญ ทองมาก</t>
  </si>
  <si>
    <t>ทัศนีย์ หัตถา</t>
  </si>
  <si>
    <t>สุพรรณี เพชรแดง</t>
  </si>
  <si>
    <t>45/10</t>
  </si>
  <si>
    <t>มาลี ชลปราน</t>
  </si>
  <si>
    <t>59/9</t>
  </si>
  <si>
    <t>มาลี ชนปราน</t>
  </si>
  <si>
    <t>จันทา. ชูเนื่อง</t>
  </si>
  <si>
    <t>บุญภา. จิ๋วหนองโพธิ์</t>
  </si>
  <si>
    <t>29/4</t>
  </si>
  <si>
    <t>บุญภา จิ๋วหนองโพธิ์</t>
  </si>
  <si>
    <t>ราตรี ยอดครุฑ</t>
  </si>
  <si>
    <t>ราตรี ยอดครุพ</t>
  </si>
  <si>
    <t>ประกอบ  เกษแก้ว</t>
  </si>
  <si>
    <t>อนุชิต  เดชทุ่งคา</t>
  </si>
  <si>
    <t>อรชร เดชทุ่งคา</t>
  </si>
  <si>
    <t>ชลธิชา นาคมุสิก</t>
  </si>
  <si>
    <t>วัชรึ_จิ๋วหนองโพธิ์</t>
  </si>
  <si>
    <t>ขวัญเรือน_นุ้ยธารา</t>
  </si>
  <si>
    <t>ร.พส.ตครน</t>
  </si>
  <si>
    <t>ถวัลย์_จิ๋วหนองโพธิ๋</t>
  </si>
  <si>
    <t>อรชร  เดชทุ่งคา</t>
  </si>
  <si>
    <t>สมพร เดชวิเศษ</t>
  </si>
  <si>
    <t>3/6</t>
  </si>
  <si>
    <t>ประหยัดเงิน, ได้บุญ/รักษาศีล, เพื่อน/คนในชุมชน ชวนเลิก, เพื่อเป็นแบบอย่างที่ดีให้กับคนอื่นๆ, ผู้นำชุมชนชักชวน</t>
  </si>
  <si>
    <t>บุญเลิศ สอาด</t>
  </si>
  <si>
    <t>สมศรี  หอมสนิท</t>
  </si>
  <si>
    <t>111/3</t>
  </si>
  <si>
    <t>บุปผา สุดสาคร</t>
  </si>
  <si>
    <t>38/2</t>
  </si>
  <si>
    <t>สุนีย์ เลื่อนวังไผ่</t>
  </si>
  <si>
    <t>86/3</t>
  </si>
  <si>
    <t>สำรวม  สุจริต</t>
  </si>
  <si>
    <t>วันเพ็ญ ทวีสุข</t>
  </si>
  <si>
    <t>นิตยา  นาคจินดา</t>
  </si>
  <si>
    <t>นิตยา นาคจินดา</t>
  </si>
  <si>
    <t>อุไร. ดำอุดม</t>
  </si>
  <si>
    <t>อำพันธ์. รัตนภา</t>
  </si>
  <si>
    <t>ประทีป. เพชรเขาทอง</t>
  </si>
  <si>
    <t>นภาพร</t>
  </si>
  <si>
    <t>สุณิตา. คล้ำมณี</t>
  </si>
  <si>
    <t>96/2</t>
  </si>
  <si>
    <t>นิภา. สังฆัสโร</t>
  </si>
  <si>
    <t>217/2</t>
  </si>
  <si>
    <t>นิภา สังฆัสโร</t>
  </si>
  <si>
    <t>บุญเจือ. ขวัญเมือง</t>
  </si>
  <si>
    <t>ณัฐดนัย. อุ่นใจ</t>
  </si>
  <si>
    <t>ราตรี. อุ่นใจ</t>
  </si>
  <si>
    <t>มนัส. อุ่นใจ</t>
  </si>
  <si>
    <t>จันทร์ทิพย์   ซั่วเซ่งอิ้ว</t>
  </si>
  <si>
    <t>จันทร์ทิพย์. ชั่วเซ่งอิ้ว</t>
  </si>
  <si>
    <t>สมพร. สุขอาจ</t>
  </si>
  <si>
    <t>สิทธิโชค รัตนันทกุล</t>
  </si>
  <si>
    <t>ปวีณา พรมชั่ง</t>
  </si>
  <si>
    <t>พิศาล  หัตถา</t>
  </si>
  <si>
    <t>กรินทร์จิรโชติสิงห์เล็ก</t>
  </si>
  <si>
    <t>กุลมาศสิงห์เล็ก</t>
  </si>
  <si>
    <t>รพ.สตช</t>
  </si>
  <si>
    <t>ชลธิชานาคมุสิก</t>
  </si>
  <si>
    <t>เนียบ  เมืองงาม</t>
  </si>
  <si>
    <t>ชลธิชา  นาคมุสิก</t>
  </si>
  <si>
    <t>สุรัติ หัตถา</t>
  </si>
  <si>
    <t>นางเยาวเรศ    หัตถา</t>
  </si>
  <si>
    <t>น.ส.ชลธิชา     นาคมุสิก</t>
  </si>
  <si>
    <t>สุภาวัลย์ อิมานันท์</t>
  </si>
  <si>
    <t>เนียบ เมืองงาม</t>
  </si>
  <si>
    <t>โสภณสัจจวิโส</t>
  </si>
  <si>
    <t>2/1</t>
  </si>
  <si>
    <t>เรณู ทองอยู่</t>
  </si>
  <si>
    <t>อ้อยทิพย พัฒชนะ</t>
  </si>
  <si>
    <t>อ้อยทิพย์ พัฒชนะ</t>
  </si>
  <si>
    <t>ประเสริฐ  นาดี</t>
  </si>
  <si>
    <t>เรณู  ทองอยู่</t>
  </si>
  <si>
    <t>เยาวเรศ     หัตถา</t>
  </si>
  <si>
    <t>เยาวเรศ       หัตถา</t>
  </si>
  <si>
    <t>น.ส.ชลธิชา      นาคมุสิก</t>
  </si>
  <si>
    <t>วันศุกร์  สารวัลภ์</t>
  </si>
  <si>
    <t>วันศุกร์ สาวัลภ์</t>
  </si>
  <si>
    <t>พวงทอง หนูภักดี</t>
  </si>
  <si>
    <t>กรรณิการ์/จิตศิริ</t>
  </si>
  <si>
    <t>กรรณิการ์/จิตศิรื</t>
  </si>
  <si>
    <t>อารุณ จันทร์น้อย</t>
  </si>
  <si>
    <t>ณัฐธิตา.  วงศ์สุวัฒน์</t>
  </si>
  <si>
    <t>ณัฐธิตา  วงศ์สุวัฒน์</t>
  </si>
  <si>
    <t>พวงทอง  หนูภักดี</t>
  </si>
  <si>
    <t>สมพร รัตนทอง</t>
  </si>
  <si>
    <t>ชลธิชา นาคมุสิค</t>
  </si>
  <si>
    <t>พรทิพย์ สุดสาสดิ์</t>
  </si>
  <si>
    <t>กัญวรรณ  ซั่วเซ่งอี้</t>
  </si>
  <si>
    <t>กัญวรรณ ซั่วเซ่งอี้</t>
  </si>
  <si>
    <t>พล พัฒชนะ</t>
  </si>
  <si>
    <t>ยงยุทธ  ผุดเพชรแก้ว</t>
  </si>
  <si>
    <t>ประหยัดเงิน, เพื่อลูกและครอบครัว, เพื่อสุขภาพท่านเอง, เพื่อเป็นแบบอย่างที่ดีให้กับคนอื่นๆ, คนรักและเพื่อนชวน, จนท.สาธารณสุข/ อสม. ชวน, นายอำเภอ/หัวหน้าหน่วยงาน ชวน</t>
  </si>
  <si>
    <t>อาภาภรณ์  ผุดเพชรแก้ว</t>
  </si>
  <si>
    <t>ร.พ.ส.ต  ปากแพรก</t>
  </si>
  <si>
    <t>อุทิศ รอดพิรุณ</t>
  </si>
  <si>
    <t>สานนท์  ภู่ขวัญเมือง</t>
  </si>
  <si>
    <t>สานนท์   ภู่ขวัญเมือง</t>
  </si>
  <si>
    <t>เสริม พรหมขุนทอง</t>
  </si>
  <si>
    <t>กรรณิการ์ จิตศิริ</t>
  </si>
  <si>
    <t>ชลธิชา.นาคมุสิก</t>
  </si>
  <si>
    <t>วันดี เมืองประสงค์</t>
  </si>
  <si>
    <t>สมพร เมืองประสงค์</t>
  </si>
  <si>
    <t>ภัคภร ล่องหลง</t>
  </si>
  <si>
    <t>ภัคภร</t>
  </si>
  <si>
    <t>สุดสาย.สุขอาจ</t>
  </si>
  <si>
    <t>หนูชิต ยอดสำราญ</t>
  </si>
  <si>
    <t>ประหยัดเงิน, เพื่อลูกและครอบครัว, เพื่อสุขภาพท่านเอง, ได้บุญ/รักษาศีล, เพื่อน/คนในชุมชน ชวนเลิก, เพื่อเป็นแบบอย่างที่ดีให้กับคนอื่นๆ, ผู้นำชุมชนชักชวน, คนรักและเพื่อนชวน, จนท.สาธารณสุข/ อสม. ชวน</t>
  </si>
  <si>
    <t>ร.พ.ส.ต ปากแพรก</t>
  </si>
  <si>
    <t>แสงนภา  ศรีรัตนะ</t>
  </si>
  <si>
    <t>สุนีย์ หัตถา</t>
  </si>
  <si>
    <t>0 บาท</t>
  </si>
  <si>
    <t>ศักดิ์ชัยตระหง่าน</t>
  </si>
  <si>
    <t>28/1</t>
  </si>
  <si>
    <t>ป่ระนอมตระหง่าน</t>
  </si>
  <si>
    <t>บุญส่ง  ไสลเพชร</t>
  </si>
  <si>
    <t>ประหยัดเงิน, ได้บุญ/รักษาศีล, เพื่อเป็นแบบอย่างที่ดีให้กับคนอื่นๆ, จนท.สาธารณสุข/ อสม. ชวน</t>
  </si>
  <si>
    <t>ภัคภร  ล่องหลง</t>
  </si>
  <si>
    <t>พรรณี ภู่เจริญ</t>
  </si>
  <si>
    <t>กำแหง  เยาวพักตร์</t>
  </si>
  <si>
    <t>นางอาภาภรณ์  ผุดเพชรแก้ว</t>
  </si>
  <si>
    <t>อุรา.  ศรีแสง</t>
  </si>
  <si>
    <t>พวงทอง. หนูภักดี</t>
  </si>
  <si>
    <t>ไพโรจน์  ปานพนม</t>
  </si>
  <si>
    <t>พรรณี  ภู่เจริญ</t>
  </si>
  <si>
    <t>สมเนตร์</t>
  </si>
  <si>
    <t>วรรณา  นัทธี</t>
  </si>
  <si>
    <t>แสงนภา  หลีรัตระ</t>
  </si>
  <si>
    <t>จำเนียร  พัฒชนะ</t>
  </si>
  <si>
    <t>จำเนียร พัฒชนะ</t>
  </si>
  <si>
    <t>สมศักดิ์.  เมืองรมย์</t>
  </si>
  <si>
    <t>มานิตย์  นิลอุปถัมภ์</t>
  </si>
  <si>
    <t>วิมล อุ่นใจ</t>
  </si>
  <si>
    <t>วิมล. อุ่นใจ</t>
  </si>
  <si>
    <t>สารยุทธ์  นัทธี</t>
  </si>
  <si>
    <t>นางวรรณา  นัทธี</t>
  </si>
  <si>
    <t>กำจัด.  เต็มแก้ว</t>
  </si>
  <si>
    <t>นภาพร  กล่ำพัก</t>
  </si>
  <si>
    <t>ไพลิน  มาแจ้ง</t>
  </si>
  <si>
    <t>กัญวรรณ  ซ้วเซ่งอี้</t>
  </si>
  <si>
    <t>อุไร   กิตติญาโณ</t>
  </si>
  <si>
    <t>วราวุฒิ  ทองน้อย</t>
  </si>
  <si>
    <t>นันธรญาร์  นิกรลัทธนนท์</t>
  </si>
  <si>
    <t>ถวิล. ปลอดกำ</t>
  </si>
  <si>
    <t>แดง. พวงมาลา</t>
  </si>
  <si>
    <t>จินตนา  ทองมาก</t>
  </si>
  <si>
    <t>เตือนใจ  ทับออย</t>
  </si>
  <si>
    <t>นางสาวอัจแรา สมตน</t>
  </si>
  <si>
    <t>สุนีย์  ขาวละออง</t>
  </si>
  <si>
    <t>นิยม  เพชรวรรณ</t>
  </si>
  <si>
    <t>วินัย  น้ำจิตตรง</t>
  </si>
  <si>
    <t>อาภรณ์  วิเชียร</t>
  </si>
  <si>
    <t>อรุณี  สุริฉาย</t>
  </si>
  <si>
    <t>อริยะ ท้าวเชื้อลาว</t>
  </si>
  <si>
    <t>กิตติศักดิ์  รังภูรีย์</t>
  </si>
  <si>
    <t>อริยะ  ท้าวเชื้อลาว</t>
  </si>
  <si>
    <t>จิรภา สุคาคม</t>
  </si>
  <si>
    <t>สุขสันต์ ไหมพรหม</t>
  </si>
  <si>
    <t>สุนันทา  จันทระ</t>
  </si>
  <si>
    <t>สายพิน  คงสวี</t>
  </si>
  <si>
    <t>นันธรญาณ์   นิกรลัทธนนทน์</t>
  </si>
  <si>
    <t>นันธรญาณ์  นิกรลัทธนนทน์</t>
  </si>
  <si>
    <t>ประสิทธิ์ คำลอย</t>
  </si>
  <si>
    <t>ประหยัดเงิน, ได้บุญ/รักษาศีล, เพื่อเป็นแบบอย่างที่ดีให้กับคนอื่นๆ, ผู้นำชุมชนชักชวน, คนรักและเพื่อนชวน, จนท.สาธารณสุข/ อสม. ชวน</t>
  </si>
  <si>
    <t>ปรานอม คชการ</t>
  </si>
  <si>
    <t>อดีต พิเศษสินธิ์</t>
  </si>
  <si>
    <t>135/3</t>
  </si>
  <si>
    <t>รักพงศ์ คงบรรจง</t>
  </si>
  <si>
    <t>กรุณา กุลทน</t>
  </si>
  <si>
    <t>จินตนา  พรหมประสาท</t>
  </si>
  <si>
    <t>ประมวล ปักษิณ</t>
  </si>
  <si>
    <t>พิศมัย เย็นสุข</t>
  </si>
  <si>
    <t>แต๋ว คงสวี</t>
  </si>
  <si>
    <t>13/8</t>
  </si>
  <si>
    <t>อารีย์ คชการ</t>
  </si>
  <si>
    <t>13/3</t>
  </si>
  <si>
    <t>สุดา โพธิ์ทอง</t>
  </si>
  <si>
    <t>พรรณประภา โพธิ์ทอง</t>
  </si>
  <si>
    <t>ปิยาภรณ์ แก้วกัญญาติ</t>
  </si>
  <si>
    <t>ฐานัน ศรีศักดา</t>
  </si>
  <si>
    <t>นงสาวอัจฉรา สมตน</t>
  </si>
  <si>
    <t>อำนวย คชหาญ</t>
  </si>
  <si>
    <t>15/2</t>
  </si>
  <si>
    <t>รวงทิพย์ ทองคำ</t>
  </si>
  <si>
    <t>เยาวดี ชุ่มชื่น</t>
  </si>
  <si>
    <t>วนิดา พรหมหาญ</t>
  </si>
  <si>
    <t>วนิดา</t>
  </si>
  <si>
    <t>กาณฑ์  โสมคง</t>
  </si>
  <si>
    <t>อสม.รพ สต.บ้านดอนทราย</t>
  </si>
  <si>
    <t>กุลินา. เพชรเกตุเมือง</t>
  </si>
  <si>
    <t>กัญญา วิเชียรรัตน์</t>
  </si>
  <si>
    <t>เชิญ แนมน้อย</t>
  </si>
  <si>
    <t>สมใจ อมราพร</t>
  </si>
  <si>
    <t>วัลลา นครเสด็จ</t>
  </si>
  <si>
    <t>จารีพร ณ นคร</t>
  </si>
  <si>
    <t>วัลลี ลายสันทัด</t>
  </si>
  <si>
    <t>80/3</t>
  </si>
  <si>
    <t>อุดม มหารัตน์</t>
  </si>
  <si>
    <t>รพ.สต.บ้าควนสามัคคี</t>
  </si>
  <si>
    <t>สุภาพร ช่วยอุดม</t>
  </si>
  <si>
    <t>11/2</t>
  </si>
  <si>
    <t>รพ.สต.บ้านสามัคคี</t>
  </si>
  <si>
    <t>อำพา ชลสงคราม</t>
  </si>
  <si>
    <t>25/4</t>
  </si>
  <si>
    <t>สุนิสา อ่อนหาดพอ</t>
  </si>
  <si>
    <t>อสม.รพ สต.บ่านดอนทราย</t>
  </si>
  <si>
    <t>สุวรรณ์  สังข์แก้ว</t>
  </si>
  <si>
    <t>สุวรรณา  อ่อนหาดพอ</t>
  </si>
  <si>
    <t>กานดา  แสงสุริย์</t>
  </si>
  <si>
    <t>อรอนงค์  ปานากุล</t>
  </si>
  <si>
    <t>บรรเลง  แสงสุริย์</t>
  </si>
  <si>
    <t>อาพร  ศรีโรโรจน์</t>
  </si>
  <si>
    <t>เกรียงศักดิ์  วงศ์สุวัฒน์</t>
  </si>
  <si>
    <t>กาญจนา ศรีโรโรจน์</t>
  </si>
  <si>
    <t>วารีรัตน์  ศรีโรโรจน์</t>
  </si>
  <si>
    <t>ฉลอง  หล่อกุ้น</t>
  </si>
  <si>
    <t>500-700</t>
  </si>
  <si>
    <t>นุจรีย์. ศรีโรโรจน์</t>
  </si>
  <si>
    <t>สมปอง  ทองมี</t>
  </si>
  <si>
    <t>600-1000</t>
  </si>
  <si>
    <t>สำเนา อินทรกำแหง</t>
  </si>
  <si>
    <t>พรทิพย์  ศรีโรโรจน์</t>
  </si>
  <si>
    <t>มาริษา  บุญพัตร</t>
  </si>
  <si>
    <t>กิตติยา อิทรกำแหง</t>
  </si>
  <si>
    <t>มานาค  หัาดี</t>
  </si>
  <si>
    <t>สมถวิน  ระบายศรี</t>
  </si>
  <si>
    <t>มัลลิกา  ยังสุข</t>
  </si>
  <si>
    <t>ภานุพงศ์. ระบายศรี</t>
  </si>
  <si>
    <t>ชะเรนาฏ  ธนาวุฒิ</t>
  </si>
  <si>
    <t>สุเทพ. บุญจุบัน</t>
  </si>
  <si>
    <t>ประนาม แช่มช้อย</t>
  </si>
  <si>
    <t>509-700</t>
  </si>
  <si>
    <t>นิพล  หนูอิ่ม</t>
  </si>
  <si>
    <t>อำนวย  ภู่ขันเงิน</t>
  </si>
  <si>
    <t>สมหวัง  วิชัยดิษฐ์</t>
  </si>
  <si>
    <t>อรอนวค์  ปานากุล</t>
  </si>
  <si>
    <t>ประทีป  พวงแก้ว</t>
  </si>
  <si>
    <t>สำนักงานเครือข่ายองค์กรงดเหบ้า</t>
  </si>
  <si>
    <t>จันทร์ทิพย์  เพ็ชรกร</t>
  </si>
  <si>
    <t>เกริกฤทธิ์  ศิริสุนทร</t>
  </si>
  <si>
    <t>วินิส  บุญเทศ</t>
  </si>
  <si>
    <t>อรอนงค์  ปารสกุล</t>
  </si>
  <si>
    <t>โกวิทย์  สุดสวาสดิ์</t>
  </si>
  <si>
    <t>มานิต  ศิริทอง</t>
  </si>
  <si>
    <t>ภิรมย์  ภูมิสุวรรณ</t>
  </si>
  <si>
    <t>77/9</t>
  </si>
  <si>
    <t>พิทักษ์พงษ์  พุฒพันธุ์</t>
  </si>
  <si>
    <t>77/10</t>
  </si>
  <si>
    <t>สุเทพ  เชิงชั้น</t>
  </si>
  <si>
    <t>61/6</t>
  </si>
  <si>
    <t>จำรูญ  ฐินะกุล</t>
  </si>
  <si>
    <t>61/4</t>
  </si>
  <si>
    <t>อรุณ  ฐินะกุล</t>
  </si>
  <si>
    <t>เสาวพงค์  ถึงเสียบญวน</t>
  </si>
  <si>
    <t>61/8</t>
  </si>
  <si>
    <t>สุรพงษ์  ภู่ขันเงิน</t>
  </si>
  <si>
    <t>วิโรจน์  ยังสุข</t>
  </si>
  <si>
    <t>79/8</t>
  </si>
  <si>
    <t>2500-3000</t>
  </si>
  <si>
    <t>สายัณต์  วงศ์สุวัฒน์</t>
  </si>
  <si>
    <t>จันทนา  แสงสุริย์</t>
  </si>
  <si>
    <t>พรรณนิต  หนุนช่วย</t>
  </si>
  <si>
    <t>อรอนงค์  ปานสกุบ</t>
  </si>
  <si>
    <t>อนันต์  หนูยัง</t>
  </si>
  <si>
    <t>นรินทร์  ระวีวัฒน์</t>
  </si>
  <si>
    <t>เพื่อสุขภาพท่านเอง, เพื่อน/คนในชุมชน ชวนเลิก, จนท.สาธารณสุข/ อสม. ชวน</t>
  </si>
  <si>
    <t>จิระภรณ์  เชิงชั้น</t>
  </si>
  <si>
    <t>อมรรัตน์  บุญพัตร</t>
  </si>
  <si>
    <t>ณรงค์ศักดิ์  รัตนศิลา</t>
  </si>
  <si>
    <t>โกวิทย์  สุขแก้ว</t>
  </si>
  <si>
    <t>87/4</t>
  </si>
  <si>
    <t>าำนักงานเครือข่ายองค์กรงดเหล้า</t>
  </si>
  <si>
    <t>ประเสริฐ  ยัวสุข</t>
  </si>
  <si>
    <t>อำนาจ  ขำจิต</t>
  </si>
  <si>
    <t>กิตติศักดิ์   ฐินะกุล</t>
  </si>
  <si>
    <t>ยุภา.  คงเปีย</t>
  </si>
  <si>
    <t>ยุพา. คงเปีย</t>
  </si>
  <si>
    <t>รพ .สต.ครน</t>
  </si>
  <si>
    <t>นภาพร.  กล่ำเัก</t>
  </si>
  <si>
    <t>อารีย์ ไชยต่อเขตต์</t>
  </si>
  <si>
    <t>อารีย์.  ไชยต่อเขตต์</t>
  </si>
  <si>
    <t>จีรนันท์  รัศมี</t>
  </si>
  <si>
    <t>นพดล  นนทสิงห์</t>
  </si>
  <si>
    <t>ชฎาธร  พรหมหาญ</t>
  </si>
  <si>
    <t>สมหมาย  ใจสมคม</t>
  </si>
  <si>
    <t>ชฎาธร พรหมหาญ</t>
  </si>
  <si>
    <t>ดวงเดือน   บัวทอง</t>
  </si>
  <si>
    <t>สมคิด   แพวงจีน</t>
  </si>
  <si>
    <t>รพสตด่านสวี</t>
  </si>
  <si>
    <t>บรรยงค์  บัวทอง</t>
  </si>
  <si>
    <t>สุพัฒน์ บุญหาญ</t>
  </si>
  <si>
    <t>บำรุง จันนฤเบสร์</t>
  </si>
  <si>
    <t>เอ๋ย บุญสวัสดิ์</t>
  </si>
  <si>
    <t>ลิขิต บุญกล้า</t>
  </si>
  <si>
    <t>เทือก บุญกล้า</t>
  </si>
  <si>
    <t>สมรัก บุญหาญ</t>
  </si>
  <si>
    <t>บุญสร้าง ทักษิณ</t>
  </si>
  <si>
    <t>อัมพร ทักษิณ</t>
  </si>
  <si>
    <t>กิตติยา ทักษิณ</t>
  </si>
  <si>
    <t>เสาวณีย์ พูลทรัพย์</t>
  </si>
  <si>
    <t>ประโมทย์ พูลทรัพย์</t>
  </si>
  <si>
    <t>ประไพ สาแก</t>
  </si>
  <si>
    <t>วันยา สาแก</t>
  </si>
  <si>
    <t>แสงบุญ สาแก</t>
  </si>
  <si>
    <t>สมพร สาแก</t>
  </si>
  <si>
    <t>นิตทรา สาแก</t>
  </si>
  <si>
    <t>สุคนธ์ พิมลรัตน์</t>
  </si>
  <si>
    <t>บุญชอบ แสงสุวรรณ</t>
  </si>
  <si>
    <t>อดุลย์ ตระหง่าน</t>
  </si>
  <si>
    <t>7/2</t>
  </si>
  <si>
    <t>นางพรรณวรินทร์ ตระหง่าน</t>
  </si>
  <si>
    <t>โรงพยาบาลส่งเสริมสุขภาพตำบลปากแพรก</t>
  </si>
  <si>
    <t>อัมพร แสงสุวรรณ</t>
  </si>
  <si>
    <t>สำราญ เม้งหิ้นติ้ว</t>
  </si>
  <si>
    <t>โสภน   ตระหง่าน</t>
  </si>
  <si>
    <t>นางพรรณวรินร์   ตระหง่าน</t>
  </si>
  <si>
    <t>โรงพยาบาลส่งเสริมสุขถาพต.ปากแพรก</t>
  </si>
  <si>
    <t>นางพรรณวรินร์  ตระหง่าน</t>
  </si>
  <si>
    <t>มนตรี อินทร์แก้ว</t>
  </si>
  <si>
    <t>นางพรรณวรินร์  ตระหง่านจ</t>
  </si>
  <si>
    <t>นางพรรณวรินทร์  ตระหง่าน</t>
  </si>
  <si>
    <t>ปราณีต นาวานุกูล</t>
  </si>
  <si>
    <t>นางปราณีต. นาวานุกูล</t>
  </si>
  <si>
    <t>ขวัญใจ. โชติสุวรรณ</t>
  </si>
  <si>
    <t>ยุพา. ปลอดขันเงิน</t>
  </si>
  <si>
    <t>29/2</t>
  </si>
  <si>
    <t>ยุพา</t>
  </si>
  <si>
    <t>เลิศชาย สินกัน</t>
  </si>
  <si>
    <t>แสงรัตนา หลีวัฒนะ</t>
  </si>
  <si>
    <t>พรรณวรินทร์  ตระหง่าน</t>
  </si>
  <si>
    <t>พรรวรินทร์  ตระหง่าน</t>
  </si>
  <si>
    <t>ณิชา  เพราพันธ์</t>
  </si>
  <si>
    <t>เอี้ยน  ตระหง่าน</t>
  </si>
  <si>
    <t>นารีรัตน์  แต่งสถิตย์</t>
  </si>
  <si>
    <t>50/2</t>
  </si>
  <si>
    <t>ประหยัดเงิน, เพื่อลูกและครอบครัว, เพื่อสุขภาพท่านเอง, ผู้นำชุมชนชักชวน, จนท.สาธารณสุข/ อสม. ชวน, นายอำเภอ/หัวหน้าหน่วยงาน ชวน</t>
  </si>
  <si>
    <t>นารีรัตน์</t>
  </si>
  <si>
    <t>สุปรีดา เรืองครุฑ</t>
  </si>
  <si>
    <t>นเรศน์ ศรีย้อย</t>
  </si>
  <si>
    <t>125/8</t>
  </si>
  <si>
    <t>ธีรินทร์ แดงหีต</t>
  </si>
  <si>
    <t xml:space="preserve">อสม </t>
  </si>
  <si>
    <t>มนัส โสมสุข</t>
  </si>
  <si>
    <t>วิน แดงหีต</t>
  </si>
  <si>
    <t>แววตา นิยะกิจ</t>
  </si>
  <si>
    <t>ไพระพิณ เทพเลื่อน</t>
  </si>
  <si>
    <t>สุชาติ ชมอินทร์</t>
  </si>
  <si>
    <t>220/3</t>
  </si>
  <si>
    <t>มั่น สุทธิกลัด</t>
  </si>
  <si>
    <t>สมฤดี คุ้มรักษ์</t>
  </si>
  <si>
    <t>ดวงรัตน์</t>
  </si>
  <si>
    <t>รพสต</t>
  </si>
  <si>
    <t>พีชนัท</t>
  </si>
  <si>
    <t>เสาวนีย์ ชูดำ</t>
  </si>
  <si>
    <t>อำไพพร วงศ์สุรินทร์</t>
  </si>
  <si>
    <t>466/1</t>
  </si>
  <si>
    <t>อำไพพร</t>
  </si>
  <si>
    <t>ประนอม ชมอินทร์</t>
  </si>
  <si>
    <t>ธิติพงษ์ สินกัน</t>
  </si>
  <si>
    <t>ประสิทธิ์ หนูปลอด</t>
  </si>
  <si>
    <t>ราตรี-ชอบตรง</t>
  </si>
  <si>
    <t>ไพฑูรย์   แก้วถาวร</t>
  </si>
  <si>
    <t>อสม.  รพ.สต.</t>
  </si>
  <si>
    <t>โสภณ สกุลแจ่ม</t>
  </si>
  <si>
    <t>ทวีพร สกุลแจ่ม</t>
  </si>
  <si>
    <t>มุกดา แย้มศรี</t>
  </si>
  <si>
    <t>ศิริพร นาประสิทธิ์</t>
  </si>
  <si>
    <t>รพสตไทยพัฒนา</t>
  </si>
  <si>
    <t>ศิริพร นาประสิธิ์</t>
  </si>
  <si>
    <t>ลัดดา รวดเร็ว</t>
  </si>
  <si>
    <t>ลัดดา</t>
  </si>
  <si>
    <t>นิรมล ล่องวัด</t>
  </si>
  <si>
    <t>58/3</t>
  </si>
  <si>
    <t>สุชาติ เหมทานนท์</t>
  </si>
  <si>
    <t>จำเนียร บุคำ</t>
  </si>
  <si>
    <t>จำเนียน บุคำ</t>
  </si>
  <si>
    <t>นิภา ประยูรกิจ</t>
  </si>
  <si>
    <t>นิภา</t>
  </si>
  <si>
    <t>จ้อย แสงสินธ์</t>
  </si>
  <si>
    <t>วิญญาณ์ รวดเร็ว</t>
  </si>
  <si>
    <t>วิญญาณ์</t>
  </si>
  <si>
    <t>ติ๋ม เพชรทอง</t>
  </si>
  <si>
    <t>ติ๋ม</t>
  </si>
  <si>
    <t>สมศรี ขาวนาขา</t>
  </si>
  <si>
    <t>สมศรี</t>
  </si>
  <si>
    <t>สิน จันทร์สวี</t>
  </si>
  <si>
    <t>อุไรพร ขาวนาขา</t>
  </si>
  <si>
    <t>อุไรพร</t>
  </si>
  <si>
    <t>เทพพิทักษ์  ไทยธนสาร</t>
  </si>
  <si>
    <t>นางพรรณวรินทร์  ตระกง่าน</t>
  </si>
  <si>
    <t>พวงทอง   หนูภักดื</t>
  </si>
  <si>
    <t>วิลาศ บุญกวย</t>
  </si>
  <si>
    <t>นางสาว จีรวรรณ บุญกวย</t>
  </si>
  <si>
    <t>นางวิลาศ บุญกวย</t>
  </si>
  <si>
    <t>อสมบ้านแก่งกระทั่ง</t>
  </si>
  <si>
    <t>/ฉัตรสรุดา.   เมืองจันทร์</t>
  </si>
  <si>
    <t>7/3</t>
  </si>
  <si>
    <t>ฉัตรสรุดา.  เมืองจันร์</t>
  </si>
  <si>
    <t>ฉัตรสรุดา  เมืองจันทร์</t>
  </si>
  <si>
    <t>ประวัตร สุวรรณเพชร</t>
  </si>
  <si>
    <t>สุรางค์ สุวรรณเพชร</t>
  </si>
  <si>
    <t>รพสตบ้านแก่งกระทั่ง</t>
  </si>
  <si>
    <t>จีราพร ล้วนเกษม</t>
  </si>
  <si>
    <t>จิราพร ล้วนเกษม</t>
  </si>
  <si>
    <t>พนมนพชำนาญ</t>
  </si>
  <si>
    <t>อารีย์   สุขจบ</t>
  </si>
  <si>
    <t>อารีย์    สุขจบ</t>
  </si>
  <si>
    <t>วริระ สุวรรณเพชร</t>
  </si>
  <si>
    <t>รพสตบ้านแก่งกระทั้ง</t>
  </si>
  <si>
    <t>วิทยา.นิยมคง</t>
  </si>
  <si>
    <t>นายพนม.นพชำนาญ</t>
  </si>
  <si>
    <t>ฉัททันต์ สุวรรณเพชร</t>
  </si>
  <si>
    <t>231/3</t>
  </si>
  <si>
    <t>เจริญ บุญมี</t>
  </si>
  <si>
    <t>151/5</t>
  </si>
  <si>
    <t>สุรางร์ สุวรรณเพชร</t>
  </si>
  <si>
    <t xml:space="preserve">จันทนา กองจันทร์ </t>
  </si>
  <si>
    <t>262/8</t>
  </si>
  <si>
    <t>น.ส.จันทนา กองจันทร์</t>
  </si>
  <si>
    <t>รพสต นาสัก</t>
  </si>
  <si>
    <t>เรณู ชนะ</t>
  </si>
  <si>
    <t>นางวิณา แฉ่งฉลาด</t>
  </si>
  <si>
    <t>วิณา แฉ่งฉลาด</t>
  </si>
  <si>
    <t>บุษญา เรืองฤทธิ์</t>
  </si>
  <si>
    <t xml:space="preserve">น.ส.บุษญา เรืองฤทธิ์ </t>
  </si>
  <si>
    <t>นางแสงนภา หลีระตนะ</t>
  </si>
  <si>
    <t>ศิริลักษณ์ เกตุเลขวัด</t>
  </si>
  <si>
    <t>ปราณี นุ้ยเมือง</t>
  </si>
  <si>
    <t>ปรีดาภรณ์ รุ่งเรือง</t>
  </si>
  <si>
    <t>รพ.สต ไทยพัฒนา</t>
  </si>
  <si>
    <t>อุดมเพื่มพูล</t>
  </si>
  <si>
    <t>วิมล.อุ่นใจ</t>
  </si>
  <si>
    <t>พวงทอง..หนูภัคดี</t>
  </si>
  <si>
    <t>สิรวัชร แฉ่งฉลาด</t>
  </si>
  <si>
    <t>ยินดี ทองคำ</t>
  </si>
  <si>
    <t>สมชาย ทองคำ</t>
  </si>
  <si>
    <t>จิตรตรี</t>
  </si>
  <si>
    <t>บุญกวย</t>
  </si>
  <si>
    <t>องค์กรเครือข่ายงดเหล้า</t>
  </si>
  <si>
    <t>วิไล ทองมี</t>
  </si>
  <si>
    <t>199/1</t>
  </si>
  <si>
    <t>อสม.แก่งกระทั่ง</t>
  </si>
  <si>
    <t>ปรีชา ศรีชู</t>
  </si>
  <si>
    <t>299/1</t>
  </si>
  <si>
    <t>สุวรรณ ด้วงโยธา</t>
  </si>
  <si>
    <t>153/3</t>
  </si>
  <si>
    <t>ศสิณะ ศรีชู</t>
  </si>
  <si>
    <t>ราตรี คงสวี</t>
  </si>
  <si>
    <t>85/4</t>
  </si>
  <si>
    <t>ชมอสม.</t>
  </si>
  <si>
    <t>บุญเรียบ สุดรอด</t>
  </si>
  <si>
    <t>641/1</t>
  </si>
  <si>
    <t>ประหยัดเงิน, ได้บุญ/รักษาศีล, จนท.สาธารณสุข/ อสม. ชวน</t>
  </si>
  <si>
    <t>อารีรัตน์ มาแจ้ง</t>
  </si>
  <si>
    <t>พรศรี พูลสวัสดิ์</t>
  </si>
  <si>
    <t>641/2</t>
  </si>
  <si>
    <t>นพดล ขาวสะอาด</t>
  </si>
  <si>
    <t>นายนพดล ขาวสะอาด</t>
  </si>
  <si>
    <t>อสม บ้านแก่งกระทั่ง</t>
  </si>
  <si>
    <t>เสน่ห์  ชูช่อเกต</t>
  </si>
  <si>
    <t>วราลักษณ์   สุขเอมโอษฐ</t>
  </si>
  <si>
    <t>วราลักษณ์  สุขเอมโอษฐ</t>
  </si>
  <si>
    <t>วิลาศ   บุญกวย</t>
  </si>
  <si>
    <t>อภิชาติ ยมขวัญเมือง</t>
  </si>
  <si>
    <t>ระวิวัณ เสือมาก</t>
  </si>
  <si>
    <t>หนูวัน ไชยชนะ</t>
  </si>
  <si>
    <t>จิราภรณ์ ไชยชนะ</t>
  </si>
  <si>
    <t>ธีรสิทธิ์ ยมขวัญเมือง</t>
  </si>
  <si>
    <t>สุดารัตน์ รัตนะ</t>
  </si>
  <si>
    <t>อทิชัย รัตนะ</t>
  </si>
  <si>
    <t>ประหยัดเงิน, เพื่อสุขภาพท่านเอง, เพื่อเป็นแบบอย่างที่ดีให้กับคนอื่นๆ, จนท.สาธารณสุข/ อสม. ชวน</t>
  </si>
  <si>
    <t>ภาณุ จันทร์สถิตย์</t>
  </si>
  <si>
    <t>โสมนัส เอื้อชาติ</t>
  </si>
  <si>
    <t>เยาวภา เพชรจร</t>
  </si>
  <si>
    <t>ศลิษา เอื้อชาติ</t>
  </si>
  <si>
    <t>สุรินทร์  ปานชนะ</t>
  </si>
  <si>
    <t>200/3</t>
  </si>
  <si>
    <t>อสม.   รพ.สต.</t>
  </si>
  <si>
    <t>เกสร  รัตนะ</t>
  </si>
  <si>
    <t>370/2</t>
  </si>
  <si>
    <t>สุบรร  สีแซก</t>
  </si>
  <si>
    <t>548/5</t>
  </si>
  <si>
    <t>สมชาย  แก้วคำ</t>
  </si>
  <si>
    <t>ทัศนีย์  ศรีสินธ์</t>
  </si>
  <si>
    <t>ฐาปนีย์  ขำเพชร</t>
  </si>
  <si>
    <t>555/5</t>
  </si>
  <si>
    <t>ชัยพฤก  สยอง</t>
  </si>
  <si>
    <t>สิทธิ์วโรจน์  สอนสงคราม</t>
  </si>
  <si>
    <t>นางนารี. วันทอง</t>
  </si>
  <si>
    <t>555/2</t>
  </si>
  <si>
    <t>นงเยาว์ ไทยสังคม</t>
  </si>
  <si>
    <t>รพ.สต.บ้ายไทยพัฒนา</t>
  </si>
  <si>
    <t>ธิดารัตน์ ขานาขา</t>
  </si>
  <si>
    <t>สมควร  ตรวจนอก</t>
  </si>
  <si>
    <t>663/1</t>
  </si>
  <si>
    <t>เกื้อกูล  ทวยเจริญ</t>
  </si>
  <si>
    <t>อุด  พลฤทธิ์</t>
  </si>
  <si>
    <t>598/1</t>
  </si>
  <si>
    <t>เชาวลิต สุริยสินธุ์</t>
  </si>
  <si>
    <t>วรรณลี หีตฤทธิ์</t>
  </si>
  <si>
    <t>กัญญา ปิ่นทอง</t>
  </si>
  <si>
    <t>ชำนาญ เพชรสุวรรณ</t>
  </si>
  <si>
    <t>เพื่อลูกและครอบครัว, เพื่อสุขภาพท่านเอง, ได้บุญ/รักษาศีล, เพื่อน/คนในชุมชน ชวนเลิก, เพื่อเป็นแบบอย่างที่ดีให้กับคนอื่นๆ</t>
  </si>
  <si>
    <t>ศิริชัย</t>
  </si>
  <si>
    <t>วสันต์ สิงห์ทอง</t>
  </si>
  <si>
    <t>อสม.วิสัยใต้</t>
  </si>
  <si>
    <t>กาญจนา ทักษิณ</t>
  </si>
  <si>
    <t>วนิดา บุญขันธ์</t>
  </si>
  <si>
    <t>วลัยรัตน์ นิยมคง</t>
  </si>
  <si>
    <t>นางจิตรา เม้งหิ้นติ้ว</t>
  </si>
  <si>
    <t>สมจิตร พูนจันทร์</t>
  </si>
  <si>
    <t>นาง จิตรา เม้งหิ้นติ้ว</t>
  </si>
  <si>
    <t>ประกอบ ด้วงนาโพธิ์</t>
  </si>
  <si>
    <t>นุจรีย์ สิงห์สุข</t>
  </si>
  <si>
    <t>สุภาพร ธาดาวงษา</t>
  </si>
  <si>
    <t>มณฑา เสนียุทธ์</t>
  </si>
  <si>
    <t>15/1</t>
  </si>
  <si>
    <t>เตือนใจ สมตน</t>
  </si>
  <si>
    <t>ลลิสา สังข์บัว</t>
  </si>
  <si>
    <t>โสภณ รัตนสาม</t>
  </si>
  <si>
    <t>ศิริลักษณ์ หีดฤทธิ์</t>
  </si>
  <si>
    <t>รพสต.ด่านสวึ</t>
  </si>
  <si>
    <t>เพียงใจ   เพชรล้อม</t>
  </si>
  <si>
    <t>วิทยา   แก้วประไพ</t>
  </si>
  <si>
    <t>จรูญ   ชูพิน</t>
  </si>
  <si>
    <t>วัชรินทร์  สมหวัง</t>
  </si>
  <si>
    <t>194/1</t>
  </si>
  <si>
    <t>สมปอง</t>
  </si>
  <si>
    <t>ธรรมชาติ กัณรงค์</t>
  </si>
  <si>
    <t>สุกัญญา กัณรงค์</t>
  </si>
  <si>
    <t>มณี   นาคชาติ</t>
  </si>
  <si>
    <t>เกรียงศักดิ์  แก้วพิชัย</t>
  </si>
  <si>
    <t>สุกัญญา</t>
  </si>
  <si>
    <t>ชาตรี   นาคชาติ</t>
  </si>
  <si>
    <t>อ้อมใจ   นาคชาติ</t>
  </si>
  <si>
    <t>สมชาย   นาคชาติ</t>
  </si>
  <si>
    <t>วิทยา  แก้วประไพ</t>
  </si>
  <si>
    <t>อรรถพร   จิตนุรักษ์</t>
  </si>
  <si>
    <t>ประจวบ   เอาไชย</t>
  </si>
  <si>
    <t>สุวิทย์   ภู่สุรัตน์</t>
  </si>
  <si>
    <t>คนึง   ภู่สุรัตน์</t>
  </si>
  <si>
    <t>นลินี   ภู่สุรัตน์</t>
  </si>
  <si>
    <t>ณัฐวุฒิ นาสัก</t>
  </si>
  <si>
    <t>46/1</t>
  </si>
  <si>
    <t>อาสาสมัก</t>
  </si>
  <si>
    <t>14/5</t>
  </si>
  <si>
    <t>สมหมาย   แก้วประไพ</t>
  </si>
  <si>
    <t>วรัญญู   แก้วประไพ</t>
  </si>
  <si>
    <t>สุชัญญา   แก้วประไพ</t>
  </si>
  <si>
    <t>ปราณี  ดาวเปียก</t>
  </si>
  <si>
    <t>รพ.สตปากแพรก</t>
  </si>
  <si>
    <t>ศิวะ  ดาวเปียก</t>
  </si>
  <si>
    <t>สนิม   ทองศิริ</t>
  </si>
  <si>
    <t>เยาวดี   ทองศิริ</t>
  </si>
  <si>
    <t>เดชา   ทองศิริ</t>
  </si>
  <si>
    <t>อุสาห์   พันธุ์ทอง</t>
  </si>
  <si>
    <t>57/2</t>
  </si>
  <si>
    <t>รัชพล   สุขหลังสวน</t>
  </si>
  <si>
    <t>บุษรา   สุขหลังสวน</t>
  </si>
  <si>
    <t>ไพรัตน์   สุขหลังสวน</t>
  </si>
  <si>
    <t>เสาร์แก้ว   หยุ่มไธสง</t>
  </si>
  <si>
    <t>ปราณีต   บัวสงค์</t>
  </si>
  <si>
    <t>ปริญญา   ศรีคง</t>
  </si>
  <si>
    <t>วนิดา   ศรีคง</t>
  </si>
  <si>
    <t>อดิศักดิ์   ศรีคง</t>
  </si>
  <si>
    <t>สมฤดี   ศรีคง</t>
  </si>
  <si>
    <t>ประทุม   วงศ์สุวัฒน์</t>
  </si>
  <si>
    <t>วิจิตร   แก้วประไพ</t>
  </si>
  <si>
    <t>ลำใย   วงศ์สุวัฒน์</t>
  </si>
  <si>
    <t>รุ่งทิพย์   วงศ์สุวัฒน์</t>
  </si>
  <si>
    <t>ภาณุพงศ์   อุ่ยสันติวงศ์</t>
  </si>
  <si>
    <t>ลัดดา   อุ่ยสันติวงค์</t>
  </si>
  <si>
    <t>สมโชค   อุ่ยสันติวงศ์</t>
  </si>
  <si>
    <t>วินา   ทองศิริ</t>
  </si>
  <si>
    <t>ประจวบ ทองมี</t>
  </si>
  <si>
    <t>อสม บ้านแกงกระทั่ง</t>
  </si>
  <si>
    <t>นางวิไล ทองมี</t>
  </si>
  <si>
    <t>ธวัช นิภานันท์</t>
  </si>
  <si>
    <t>อสม.บ้านแก่งกระทั่ง</t>
  </si>
  <si>
    <t>นางงิไลทองมี</t>
  </si>
  <si>
    <t>บุญเรือน   ศรีคง</t>
  </si>
  <si>
    <t>51/1</t>
  </si>
  <si>
    <t>ประหยัดเงิน, จนท.สาธารณสุข/ อสม. ชวน</t>
  </si>
  <si>
    <t>ประสงค์   พวงพุ่ม</t>
  </si>
  <si>
    <t>โยธิกา   พวงพุ่ม</t>
  </si>
  <si>
    <t>นรารัตน์   พวงพุ่ม</t>
  </si>
  <si>
    <t>สาทร ศรีสุวรรณ</t>
  </si>
  <si>
    <t>รพสต แก่วกะทั่ง</t>
  </si>
  <si>
    <t>สมกิจ ชนะ</t>
  </si>
  <si>
    <t>วิลาศ  บุญกวย</t>
  </si>
  <si>
    <t>ธงชัย รัญเวศ</t>
  </si>
  <si>
    <t>น.ส.ภนิดา ประชุมพันธ์</t>
  </si>
  <si>
    <t>น.สแสงนภา หลีรัตะ</t>
  </si>
  <si>
    <t>ประยงย์     ฆารอำไพ</t>
  </si>
  <si>
    <t>น.ส.ภณิดา  ประชุมพันธ์</t>
  </si>
  <si>
    <t>น.ส.แสงนภา  หลีรัตนะ</t>
  </si>
  <si>
    <t>ศิริ นุ้ยน้อย</t>
  </si>
  <si>
    <t>1\1</t>
  </si>
  <si>
    <t>อ.ส.ม /รพสตบ้านแก่งกระทั่ง</t>
  </si>
  <si>
    <t>เตือนใจ คงทอง</t>
  </si>
  <si>
    <t>นางลาวัลย์    ปะติตัง</t>
  </si>
  <si>
    <t>จันทิญา  สมยศ</t>
  </si>
  <si>
    <t>น.ส. ภนิดา ประชุมพันธ์</t>
  </si>
  <si>
    <t>ไพรบุลย์    กองมาก</t>
  </si>
  <si>
    <t>เมตตา นุรักษ์</t>
  </si>
  <si>
    <t>จิราพร ชัยราญฎร์</t>
  </si>
  <si>
    <t>น.ส.ภนิดา ประชุมธ์</t>
  </si>
  <si>
    <t>อนุสรณ์  ฉลาด</t>
  </si>
  <si>
    <t>สายใจ   วิชัยดิษฐ</t>
  </si>
  <si>
    <t>วิมล ประชุมพันธ์</t>
  </si>
  <si>
    <t>ชลดา สีขาว</t>
  </si>
  <si>
    <t>ชลดา  สีขาว</t>
  </si>
  <si>
    <t>รพสต.เขาค่าย/สคล/.สสส</t>
  </si>
  <si>
    <t>ปวิณา เพชรพวง</t>
  </si>
  <si>
    <t>140/5</t>
  </si>
  <si>
    <t>เฉลย  กิ้งก้าน</t>
  </si>
  <si>
    <t>รพสต.เขาค่าย/อสม/.สสส/</t>
  </si>
  <si>
    <t>สมจิตร  วิชัยดิษฐ</t>
  </si>
  <si>
    <t>น.ส.ภณิดา   ประชุมพันธ์</t>
  </si>
  <si>
    <t>สำราญ .อุตมะโยธิน</t>
  </si>
  <si>
    <t>3,000บาท</t>
  </si>
  <si>
    <t>ชลดา .สีขาว</t>
  </si>
  <si>
    <t>รพสต.เขาค่าย/อสม.</t>
  </si>
  <si>
    <t>ช่วง  ปาละโค</t>
  </si>
  <si>
    <t>อสม.รพสต.เขาค่าย</t>
  </si>
  <si>
    <t>สุพจน์ .ศรีบาง</t>
  </si>
  <si>
    <t>ชลดา.  สีขาว</t>
  </si>
  <si>
    <t>วัชรินทร์ สมหวัง</t>
  </si>
  <si>
    <t>สมปอง บุตรดา</t>
  </si>
  <si>
    <t>สุริยนต์ แก้วพิชัย</t>
  </si>
  <si>
    <t>ประสิทธิ์ ชุมมาก</t>
  </si>
  <si>
    <t>จำเนียน ชุมมาก</t>
  </si>
  <si>
    <t>สุริยา สุริฉาย</t>
  </si>
  <si>
    <t>จำเนียร ชุมมาก</t>
  </si>
  <si>
    <t>สมชาย สวียม</t>
  </si>
  <si>
    <t>จิตตรา  ขันทอง</t>
  </si>
  <si>
    <t>โอภาส แก้วพิชัย</t>
  </si>
  <si>
    <t>สุนันท์ แก้วพิชัย</t>
  </si>
  <si>
    <t>จรูญ ทิพย์ดองลาด</t>
  </si>
  <si>
    <t>เมธา ขันทอง</t>
  </si>
  <si>
    <t>อสม.รพสต.เขาค่าย/สสส./สคล.</t>
  </si>
  <si>
    <t>ปรีชา ทิพย์กองลาด</t>
  </si>
  <si>
    <t>4/1</t>
  </si>
  <si>
    <t>เลขา .แก้วมณี</t>
  </si>
  <si>
    <t>100/3</t>
  </si>
  <si>
    <t>เลขา  แก้วมณี</t>
  </si>
  <si>
    <t>อสม.รพสต.เขาค่าย/สสส./สคล</t>
  </si>
  <si>
    <t>เจริญ. ศิลปคุณ</t>
  </si>
  <si>
    <t>เจริญ   ศิลปคุณ</t>
  </si>
  <si>
    <t>จารี  บริการ</t>
  </si>
  <si>
    <t>จารี. บริการ</t>
  </si>
  <si>
    <t>จารี   หาญสุวรรณ</t>
  </si>
  <si>
    <t>จารี .หาญสุวรรณ</t>
  </si>
  <si>
    <t>อุไร  ต้นเทียน</t>
  </si>
  <si>
    <t>46/2</t>
  </si>
  <si>
    <t>อุไร ..ต้นเทียน</t>
  </si>
  <si>
    <t>จิรา  มณีเลิศ</t>
  </si>
  <si>
    <t>จิรา.  มณีเลิศ</t>
  </si>
  <si>
    <t>แจ่มจันทร์ .มณีรัตน์</t>
  </si>
  <si>
    <t>139/1</t>
  </si>
  <si>
    <t>เสาวณี  บุษบงค์</t>
  </si>
  <si>
    <t>อารี  ประเสริฐกุล</t>
  </si>
  <si>
    <t>เสาวณี. บุษบงค์</t>
  </si>
  <si>
    <t>วิชา   มากท่าแซะ</t>
  </si>
  <si>
    <t>6/11</t>
  </si>
  <si>
    <t>พวงจันทร์  มีเดช</t>
  </si>
  <si>
    <t>เสาวณี.บุษบงค์</t>
  </si>
  <si>
    <t>สมถวิล   มากท่าแซะ</t>
  </si>
  <si>
    <t>แก่นนคร. บุญพันธ์</t>
  </si>
  <si>
    <t>78/2</t>
  </si>
  <si>
    <t>มณฑา  รัตนพันธ์สุนทรา</t>
  </si>
  <si>
    <t>เสาวณี. .บุษบงค์</t>
  </si>
  <si>
    <t>กุศล   พรหมน้อย</t>
  </si>
  <si>
    <t>24/23</t>
  </si>
  <si>
    <t>กรรณิการ์ .พรหมจันทร์</t>
  </si>
  <si>
    <t>สุวัฒน์   เทพสุวรรณ</t>
  </si>
  <si>
    <t>จันทรา. บุญพันธ์</t>
  </si>
  <si>
    <t>83/3</t>
  </si>
  <si>
    <t>รพสต.เขาค่าย/สสส./สคล.</t>
  </si>
  <si>
    <t>จิราพร. วิชัยดิษฐ์</t>
  </si>
  <si>
    <t>เสาณี.  บุษบงค์</t>
  </si>
  <si>
    <t>รพสต.เขาค่าย</t>
  </si>
  <si>
    <t>แสงจันทร์   เทพสุวรรณ</t>
  </si>
  <si>
    <t>เสาณี  บุษบงค์</t>
  </si>
  <si>
    <t>เสาณี. บุษบงค์</t>
  </si>
  <si>
    <t>รพสต.เขาค่าย/อสม./สสส./สคล.</t>
  </si>
  <si>
    <t>ธนากร   พรหมสวัสดิ์</t>
  </si>
  <si>
    <t>สมัย. เจียมใจ</t>
  </si>
  <si>
    <t>ดาวรุ่ง. พลประโคน</t>
  </si>
  <si>
    <t>น้อย.สวิงรัมย์</t>
  </si>
  <si>
    <t>อสม.รพสต.เขาค่าย/อสม./สสส./สคล.</t>
  </si>
  <si>
    <t>จำเนียร ศรีฐาน</t>
  </si>
  <si>
    <t>3/4</t>
  </si>
  <si>
    <t>สสส./สคล.อสม.รพสต.เขาค่าย</t>
  </si>
  <si>
    <t>ปรีดา เพชรกรด</t>
  </si>
  <si>
    <t>ปยะธิดา สัตย์วงค์</t>
  </si>
  <si>
    <t>นิวัฒ   ศักดิ์พิมล</t>
  </si>
  <si>
    <t>วรรณี   ศักดิ์พิมล</t>
  </si>
  <si>
    <t>ศศิธร   ศักดิ์พิมล</t>
  </si>
  <si>
    <t>วรรวิสาร์   ศักดิ์พิมล</t>
  </si>
  <si>
    <t>96/5</t>
  </si>
  <si>
    <t>ณิชา เพราพันธ์</t>
  </si>
  <si>
    <t>สมหมาย   กองยอด</t>
  </si>
  <si>
    <t>จอมไตร แก้วเจริญ</t>
  </si>
  <si>
    <t>ประกายเพชร   ฤทธิชัย</t>
  </si>
  <si>
    <t>ณัฐพงค์ พรหมมาตร</t>
  </si>
  <si>
    <t>แววตา.พิมพ์ตะคอง</t>
  </si>
  <si>
    <t>อังวิภา โสมขันเงิน</t>
  </si>
  <si>
    <t>สะเก็ดดาว   ฤทธิชัย</t>
  </si>
  <si>
    <t>สิทธิเดช  เนตรัก</t>
  </si>
  <si>
    <t>วรินรำไพ.ศรีคำภา</t>
  </si>
  <si>
    <t>ยุพา ทองจันทร์</t>
  </si>
  <si>
    <t>วิกานดา  เจียมใจ</t>
  </si>
  <si>
    <t>110/5</t>
  </si>
  <si>
    <t>รพสต.เขาค่าย/สสส.</t>
  </si>
  <si>
    <t>ประเทือง เซี้ยงวิลัย</t>
  </si>
  <si>
    <t>นุวัตร   เกิดเขาทะลุ</t>
  </si>
  <si>
    <t>กรกช เหลือคุ้ม</t>
  </si>
  <si>
    <t>ยุระนันท์   เกิดเขาทะลุ</t>
  </si>
  <si>
    <t>ศรีสมัย ปานสกุล</t>
  </si>
  <si>
    <t>วันเพ็ญ การพยุทธ์</t>
  </si>
  <si>
    <t>วัชรินทร์   เกิดเขาทะลุ</t>
  </si>
  <si>
    <t>สุวิภา แสงสุวรรณ</t>
  </si>
  <si>
    <t>วรากร   วงษ์จีน</t>
  </si>
  <si>
    <t>สมถวิล  พลประโคน</t>
  </si>
  <si>
    <t>เชต   ขาวศิริ</t>
  </si>
  <si>
    <t>ชนิกา. ประเสริฐกุล</t>
  </si>
  <si>
    <t>โสภิตตสุดา สิงอุดม</t>
  </si>
  <si>
    <t>รพสต.เขาค่าย/สสส./สคล</t>
  </si>
  <si>
    <t>กชกร  รัตนโสภา</t>
  </si>
  <si>
    <t>จันทร์ตนา รัตนโสภา</t>
  </si>
  <si>
    <t>ธีรวิทย์   ศรีคง</t>
  </si>
  <si>
    <t>นพพร   ศรีคง</t>
  </si>
  <si>
    <t>ศิริพร   เกิดเขาทะลุ</t>
  </si>
  <si>
    <t>ศุภชัย   ศรีคง</t>
  </si>
  <si>
    <t>สุภัทรา   วงศ์วาลย์</t>
  </si>
  <si>
    <t>อารีรัตน์ สาระ</t>
  </si>
  <si>
    <t>เพชรนคร อ้นทอง</t>
  </si>
  <si>
    <t>บุญมี  ละอองเอก</t>
  </si>
  <si>
    <t>ปรัชญากร ปะวะทัง</t>
  </si>
  <si>
    <t>บัญชาหนูม่วง</t>
  </si>
  <si>
    <t>101/12</t>
  </si>
  <si>
    <t>โอภาสสุขหลังสวน</t>
  </si>
  <si>
    <t>อ.สม</t>
  </si>
  <si>
    <t>ยุพินหนูม่วง</t>
  </si>
  <si>
    <t>ภัทรวดีเหง่าหลี</t>
  </si>
  <si>
    <t>ศิริวรรณ คงแสงแก้ว</t>
  </si>
  <si>
    <t>โอภาสสุขหลัง</t>
  </si>
  <si>
    <t>แดง   รัญเวศ</t>
  </si>
  <si>
    <t>น.ส.ภณิดา    ประชุมพันธ์</t>
  </si>
  <si>
    <t>น.ส.แสงนภา    หลีรัตนะ</t>
  </si>
  <si>
    <t>นัฐมล พรหมเจริญ</t>
  </si>
  <si>
    <t>43/6</t>
  </si>
  <si>
    <t>ดารุณี พลนาการ</t>
  </si>
  <si>
    <t>ฐิติภรณ์ แก้วฟุ้ง</t>
  </si>
  <si>
    <t>เพ็ญศรี ถึงเสียบญวน</t>
  </si>
  <si>
    <t>สุดจิตร คุ้มรักษ์</t>
  </si>
  <si>
    <t>พรทิพย์ พรหมเจริญ</t>
  </si>
  <si>
    <t>จีราวรรณ บุญมี</t>
  </si>
  <si>
    <t>ฐิติรัตน์ คุ้มรักษ์</t>
  </si>
  <si>
    <t>1/2</t>
  </si>
  <si>
    <t>ยุภิญ สุกรมัจฉา</t>
  </si>
  <si>
    <t>พินยา เมืองสมุทร</t>
  </si>
  <si>
    <t>ศรีวรรณ์ เมืองอุดม</t>
  </si>
  <si>
    <t>นิตยา พูลเขาล้าน</t>
  </si>
  <si>
    <t>สุภาภรณ์ ธานา</t>
  </si>
  <si>
    <t>เรวดี บุญเจริญ</t>
  </si>
  <si>
    <t>รัตนา คำนวณ</t>
  </si>
  <si>
    <t>รักษิณา เอกปัชชา</t>
  </si>
  <si>
    <t>รพสต.ด่านสี</t>
  </si>
  <si>
    <t>เตียง. ตาลไธสง</t>
  </si>
  <si>
    <t>เตียง   ตาลไธสง</t>
  </si>
  <si>
    <t>สมจิตร    งามแพง</t>
  </si>
  <si>
    <t>สมจิตร.   งามแพง</t>
  </si>
  <si>
    <t>ภีรดา.  ขำคง</t>
  </si>
  <si>
    <t>อภิญญา.   ขำคง</t>
  </si>
  <si>
    <t>รพสต.เขาค่าย/อสม./จนท.สาธารณสุข</t>
  </si>
  <si>
    <t>แสงนภา.    หลีรัตนะ</t>
  </si>
  <si>
    <t>สิริภัทร  ชุมขุนทด</t>
  </si>
  <si>
    <t>153/12</t>
  </si>
  <si>
    <t>สิริภัทร      ชุมขุนทด</t>
  </si>
  <si>
    <t>รพสต.เขาค่าย/อสม./จนท.สาธารณสุข.</t>
  </si>
  <si>
    <t>สุภาพ  บ่อทอง</t>
  </si>
  <si>
    <t>สุภาพ.    บ่อทอง</t>
  </si>
  <si>
    <t>รพสต.เขาค่าย/อสม/จนท.สาธารณสุข</t>
  </si>
  <si>
    <t>เกษม. ..แซ่ด่าน</t>
  </si>
  <si>
    <t>เกษม.    แซ่ด่าน</t>
  </si>
  <si>
    <t>เข็มพร.  พันธุมาศ</t>
  </si>
  <si>
    <t>เข็มพร.   พันธุมาศ</t>
  </si>
  <si>
    <t>หนูพา.    หาสุนโม</t>
  </si>
  <si>
    <t>หนูพา.  หาสุนโม</t>
  </si>
  <si>
    <t>พิทักษ์   เครือดี</t>
  </si>
  <si>
    <t>นายพิทักษ์  เครือดี</t>
  </si>
  <si>
    <t>ขวัญใจ.  ดำสมุทร</t>
  </si>
  <si>
    <t>นางขวัญใจ  ดำสมุทร</t>
  </si>
  <si>
    <t>สมชาย ปานนาค</t>
  </si>
  <si>
    <t>35/5</t>
  </si>
  <si>
    <t>เสน่ห์  เพชรจร</t>
  </si>
  <si>
    <t>สุดารัตน์ เพชรจร</t>
  </si>
  <si>
    <t>บรรจง เพชรจร</t>
  </si>
  <si>
    <t>นพรัตน์ จุลพันธ์</t>
  </si>
  <si>
    <t>รวีวรรณ นุ้ยสุข</t>
  </si>
  <si>
    <t>รัตนาภรณ์ จุลพันธ์</t>
  </si>
  <si>
    <t>อารมย์   เพ็ญสวัสดิ์</t>
  </si>
  <si>
    <t>บุญช่วย   เพ็ญสวัสดิ์</t>
  </si>
  <si>
    <t>สรายุทธ สาระพัง</t>
  </si>
  <si>
    <t>สุภาวดี ด้วงนาโพธ์</t>
  </si>
  <si>
    <t>รพ.สต ปากแพรก</t>
  </si>
  <si>
    <t>สุภาวดี ด้วงนาโพธิ์</t>
  </si>
  <si>
    <t>วิโรจน์ รัตนแก้ว</t>
  </si>
  <si>
    <t>135/10</t>
  </si>
  <si>
    <t>ศิริพรรณ นุ้ยโอวาท</t>
  </si>
  <si>
    <t>สุรินทร์ สิมลี</t>
  </si>
  <si>
    <t>วาสนา จันทรจนา</t>
  </si>
  <si>
    <t>ณัฐพร</t>
  </si>
  <si>
    <t>ณัฐพน</t>
  </si>
  <si>
    <t>ดวงจันทร์  อบอุ่น</t>
  </si>
  <si>
    <t>413/2</t>
  </si>
  <si>
    <t xml:space="preserve">ณัฐพร  </t>
  </si>
  <si>
    <t>สมชาย  สอาด</t>
  </si>
  <si>
    <t>มณฑิรา สอาด</t>
  </si>
  <si>
    <t>นงนุช แขวงเมฆ</t>
  </si>
  <si>
    <t>208/2</t>
  </si>
  <si>
    <t>ณัฐพร เพราพันธ์</t>
  </si>
  <si>
    <t>จำนอง หนูบำรุง</t>
  </si>
  <si>
    <t>แสวง นิลบางพระ</t>
  </si>
  <si>
    <t>94/7</t>
  </si>
  <si>
    <t>บรรจง พรหมขุนทอง</t>
  </si>
  <si>
    <t>ประยงค์ สถาพรนุวงศ์</t>
  </si>
  <si>
    <t>เกษร  ง่วนชู</t>
  </si>
  <si>
    <t>ยุพา   เมืองนาโพธิ์</t>
  </si>
  <si>
    <t>8/22</t>
  </si>
  <si>
    <t>จริยา   แก้วประไพ</t>
  </si>
  <si>
    <t>ประศาสน์  เดชพันธ์</t>
  </si>
  <si>
    <t>ไพฑูรย์  คำยอด</t>
  </si>
  <si>
    <t>ลัดดาวรรณ ปิ่นนาค</t>
  </si>
  <si>
    <t>สายสุนีย์ หนูบำรุง</t>
  </si>
  <si>
    <t>ถนอม  เกิดนาทุ่ง</t>
  </si>
  <si>
    <t>เสาวณี เดขวิเศษ</t>
  </si>
  <si>
    <t>329/1</t>
  </si>
  <si>
    <t>วิษณุ</t>
  </si>
  <si>
    <t>รพสต.บ้านคลองน้อย</t>
  </si>
  <si>
    <t>ฉวีวรรณ วิวัฒน์</t>
  </si>
  <si>
    <t>บุญมี  จันทร์น้อย</t>
  </si>
  <si>
    <t>สอาด แรกรุ่ง</t>
  </si>
  <si>
    <t>327/1</t>
  </si>
  <si>
    <t>ชูศักดิ์ ยินดี</t>
  </si>
  <si>
    <t>342/2</t>
  </si>
  <si>
    <t>สิงหา วงศ์สิง</t>
  </si>
  <si>
    <t>ประยูร ขาวพิมล</t>
  </si>
  <si>
    <t>ลักคณา อนิลบล</t>
  </si>
  <si>
    <t>วันยา ลิ่มรัตน์สุวรรณ</t>
  </si>
  <si>
    <t>จงจิตร ช่วยสุข</t>
  </si>
  <si>
    <t>บุญช่วง.นาคแก้ว</t>
  </si>
  <si>
    <t>วนิดา ยังรักษ์</t>
  </si>
  <si>
    <t>ไพจิตร เพชรหน่าย</t>
  </si>
  <si>
    <t>สุพิชชา เสวะนา</t>
  </si>
  <si>
    <t>สุภาวดี บุสบิน</t>
  </si>
  <si>
    <t>พวงเพ็ญ หนูบำรุง</t>
  </si>
  <si>
    <t>สุวิณา เกิดเกาะกลาง</t>
  </si>
  <si>
    <t>เพชรา วรรณนิยม</t>
  </si>
  <si>
    <t>อาภรณ์ สุดวิสัย</t>
  </si>
  <si>
    <t>สังวาลย์ สุขแก้ว</t>
  </si>
  <si>
    <t>สมพร เกตทองคำ</t>
  </si>
  <si>
    <t>37/3</t>
  </si>
  <si>
    <t>ดารนี สมศรี</t>
  </si>
  <si>
    <t>สมศักดิ์ เกตทองคำ</t>
  </si>
  <si>
    <t>สิริรัตน์ ทองเขาล้าน</t>
  </si>
  <si>
    <t>พรพิมล ทองเขาล้าน</t>
  </si>
  <si>
    <t>สุวิมล  ทองอิ่ม</t>
  </si>
  <si>
    <t>441/3</t>
  </si>
  <si>
    <t xml:space="preserve">ชะอ้อน  สังข์ประสิทธิ์ </t>
  </si>
  <si>
    <t>170/8</t>
  </si>
  <si>
    <t>กิตติพันธ์ ทองเขาล้าน</t>
  </si>
  <si>
    <t>ปรานี สมศรี</t>
  </si>
  <si>
    <t>พุทธชาด เดชวิเศษ</t>
  </si>
  <si>
    <t>283/2</t>
  </si>
  <si>
    <t>บุญลัด ทองเขาล้าน</t>
  </si>
  <si>
    <t>เนาวรัตน์  เพชรสุวรรณ</t>
  </si>
  <si>
    <t>165/2</t>
  </si>
  <si>
    <t>ประเสริฐ ดำอุดม</t>
  </si>
  <si>
    <t>หฤทัย</t>
  </si>
  <si>
    <t>รพ.สต.บ้านแก่งกระทั่ง</t>
  </si>
  <si>
    <t>ภิญโญ  ปิ่นนาค</t>
  </si>
  <si>
    <t>336/3</t>
  </si>
  <si>
    <t>บุญเรือง  ซั่วเซ่งอิ้ว</t>
  </si>
  <si>
    <t>ชุลีพร  จันทร์ชาวนา</t>
  </si>
  <si>
    <t>อำนวย   ชัยช่วย</t>
  </si>
  <si>
    <t>ภาณุพงค์   ชัยช่วย</t>
  </si>
  <si>
    <t>ดารารัตน์   ชัยช่วย</t>
  </si>
  <si>
    <t>ชัชวาลย์   ศรีสว่าง</t>
  </si>
  <si>
    <t>วนิดา   ศรีสว่าง</t>
  </si>
  <si>
    <t>วรรณิภา   ศรีสว่าง</t>
  </si>
  <si>
    <t>วิภาวรรณ   ศรีสว่าง</t>
  </si>
  <si>
    <t>ศิขรินทร์   ละออนา</t>
  </si>
  <si>
    <t>สำเนาว์ ยังรักษ์</t>
  </si>
  <si>
    <t>สมคิด แพวงจีน</t>
  </si>
  <si>
    <t>อสม.รพสต.ด่านสวี</t>
  </si>
  <si>
    <t>ชลธิชา   เอื้อชาติ</t>
  </si>
  <si>
    <t>อนันต์   เอี้อชาติ</t>
  </si>
  <si>
    <t>มาริษา   เอื้อชาติ</t>
  </si>
  <si>
    <t>วรวิช   เอื้อชาติ</t>
  </si>
  <si>
    <t>สมัย   เอื้อชาติ</t>
  </si>
  <si>
    <t>สุดา   เอื้อชาติ</t>
  </si>
  <si>
    <t>สุรชัย   เอื้อชาติ</t>
  </si>
  <si>
    <t>อรวรรณ   เอื้อชาติ</t>
  </si>
  <si>
    <t>อุบลรัตน์   เอื้อชาติ</t>
  </si>
  <si>
    <t>พินิจ นพชำนาญ</t>
  </si>
  <si>
    <t>นายพินิจ นพชำนาญ</t>
  </si>
  <si>
    <t>ชมรมอสม.แก่งกระทั่ง</t>
  </si>
  <si>
    <t>สมมิตร   สังข์ดี</t>
  </si>
  <si>
    <t>วชิรภรณ์   สังข์ดี</t>
  </si>
  <si>
    <t>ทิน   ปานสวี</t>
  </si>
  <si>
    <t>จีรวัฒน์ ทองเขาล้าน</t>
  </si>
  <si>
    <t>บุญธรรม ทองช่างเหล็ก</t>
  </si>
  <si>
    <t>บุญให้ ทองช่างเหล็ก</t>
  </si>
  <si>
    <t>เยิม ทองช่างเหล็ก</t>
  </si>
  <si>
    <t>บรรจง   วงศ์สุวัฒน์</t>
  </si>
  <si>
    <t>จรา ศรีทอง</t>
  </si>
  <si>
    <t>ดิเรก นาคประสงค์</t>
  </si>
  <si>
    <t>ศักดา นาคประสงค์</t>
  </si>
  <si>
    <t>อนุสรา สวัดศรี</t>
  </si>
  <si>
    <t>อารมณ์ ปานเกิด</t>
  </si>
  <si>
    <t>อภิสิทธิ์ บุญประสงค์</t>
  </si>
  <si>
    <t>สวัสดิ์ สมศรี</t>
  </si>
  <si>
    <t>ละออ สมศรี</t>
  </si>
  <si>
    <t>ชัยวัฒน์   จันทร์วิเศษ</t>
  </si>
  <si>
    <t>ลำเนา ชุ่มชื่น</t>
  </si>
  <si>
    <t>อภิชาติ ชุ่มชื่น</t>
  </si>
  <si>
    <t>ขวัญใจ   จันทร์สวี</t>
  </si>
  <si>
    <t>อนันต์ สมศรี</t>
  </si>
  <si>
    <t>ฉัตรชัย   จันทร์วิเศษ</t>
  </si>
  <si>
    <t>จำปี สมศรี</t>
  </si>
  <si>
    <t>อดิศักดิ์ สมศรี</t>
  </si>
  <si>
    <t>ชัยณรงค์   จันทร์สวี</t>
  </si>
  <si>
    <t>ประทีปศักดิ์   คำตา</t>
  </si>
  <si>
    <t>สนิท มุติรล</t>
  </si>
  <si>
    <t>เซี้ยน มุติรล</t>
  </si>
  <si>
    <t>ธีระ มุติรล</t>
  </si>
  <si>
    <t>วันดี   คำตา</t>
  </si>
  <si>
    <t>สุทธิดา มุติรล</t>
  </si>
  <si>
    <t>วันเพ็ญ   จันทร์วิเศษ</t>
  </si>
  <si>
    <t>สำเนา   จันทร์วิเศษ</t>
  </si>
  <si>
    <t>หัสนา   จันทร์สวี</t>
  </si>
  <si>
    <t>จันทร์ถา   จันทร์สวี</t>
  </si>
  <si>
    <t>ณัฐวุฒิ มุติรล</t>
  </si>
  <si>
    <t>หนับ   เมืองนาโพธิ์</t>
  </si>
  <si>
    <t>8/14</t>
  </si>
  <si>
    <t>สุมาลี   เมืองนาโพธิ์</t>
  </si>
  <si>
    <t>สุนิษา   เมืองประสงค์</t>
  </si>
  <si>
    <t>ฐิมากร   เมืองประสงค์</t>
  </si>
  <si>
    <t>ชลอ สิทธิดา</t>
  </si>
  <si>
    <t>558/2</t>
  </si>
  <si>
    <t>กุศล  พิมลรัตน์</t>
  </si>
  <si>
    <t>ธวัช   เมืองประสงค์</t>
  </si>
  <si>
    <t>วิรัตน์ พรหมเจริญ</t>
  </si>
  <si>
    <t>361/1</t>
  </si>
  <si>
    <t>อาลัย เกี้ยวเจียด</t>
  </si>
  <si>
    <t>ประทุม  จันทร์สวี</t>
  </si>
  <si>
    <t>อำไพ  เรียบร้อย</t>
  </si>
  <si>
    <t>วิไลลักษณ์ พรหมเจริญ</t>
  </si>
  <si>
    <t>อรุณ   พลัง</t>
  </si>
  <si>
    <t>ราตรี   รักษาผล</t>
  </si>
  <si>
    <t>สำราญ   รักษาผล</t>
  </si>
  <si>
    <t>ปัญญา   รักษาผล</t>
  </si>
  <si>
    <t>ลิขิต   รักษาผล</t>
  </si>
  <si>
    <t>อ่อนหล้า   เมืองทอง</t>
  </si>
  <si>
    <t>สุดาวัลย์   เมืองทอง</t>
  </si>
  <si>
    <t>ศิริน. โพติยะ</t>
  </si>
  <si>
    <t>น.ส ศิริน โพติยะ</t>
  </si>
  <si>
    <t>ศิริน โพติยะ</t>
  </si>
  <si>
    <t>ยศพนธ์   เรืองพุฒ</t>
  </si>
  <si>
    <t>ด.ช.ยศพนธ์.   เรืองพุฒ</t>
  </si>
  <si>
    <t>อสม.รพสต.เขาค่าย/จนท.สาธารณสุข</t>
  </si>
  <si>
    <t>จรัล.     วิชัยดิษฐ์</t>
  </si>
  <si>
    <t>41/13</t>
  </si>
  <si>
    <t>ไชยวุฒิ.    วิชัยดิษฐ์</t>
  </si>
  <si>
    <t>อสม.รพสต.เขาค่าย/จนท.สาธารณสุข/สสส./สคล.</t>
  </si>
  <si>
    <t>ศิริชัย.   ทอดช่วย</t>
  </si>
  <si>
    <t>ด.ช.ธีรภัทร์  ทองช่วย</t>
  </si>
  <si>
    <t>อนุชิต   สงวนถ้อย</t>
  </si>
  <si>
    <t>980/9</t>
  </si>
  <si>
    <t>ดญ.ฐาปนี.  สงวนน้อย</t>
  </si>
  <si>
    <t>นางสาวแสงนภา  หลีรัตนะ</t>
  </si>
  <si>
    <t>ฤาชา ฤาชาฤทธิ์</t>
  </si>
  <si>
    <t>สุภาวดี   ผิวสีนวล</t>
  </si>
  <si>
    <t>มงคลชัย   ผิวสีนวล</t>
  </si>
  <si>
    <t>สุชาติ   ชลสินธุ์</t>
  </si>
  <si>
    <t>119/9</t>
  </si>
  <si>
    <t>รักจ๋า   ชลสินธุ์</t>
  </si>
  <si>
    <t>ศราวุฒิ   ชลสินธุ์</t>
  </si>
  <si>
    <t>ถิรวัฒน์   ชลสินธุ์</t>
  </si>
  <si>
    <t>วินัต   มีเมตตา</t>
  </si>
  <si>
    <t>ถวิล   มีเมตตา</t>
  </si>
  <si>
    <t>นาฏยา   มีเมตตา</t>
  </si>
  <si>
    <t>โชติ   นุ้ยดำ</t>
  </si>
  <si>
    <t>119/8</t>
  </si>
  <si>
    <t>เจริญศักดิ์   นุ้ยดำ</t>
  </si>
  <si>
    <t>บุญยืน   นุ้ยดำ</t>
  </si>
  <si>
    <t>สมชัย   นาคนิยม</t>
  </si>
  <si>
    <t>119/3</t>
  </si>
  <si>
    <t>อนุรักษ์   นาคนิยม</t>
  </si>
  <si>
    <t>ลัดดา   นาคนิยม</t>
  </si>
  <si>
    <t>สมบูรณ์   มีเมตตา</t>
  </si>
  <si>
    <t>บำรุง   พรหมเดช</t>
  </si>
  <si>
    <t>ปรานอม   พรหมเดช</t>
  </si>
  <si>
    <t>ดนัยฤทธิ์   พรหมเดช</t>
  </si>
  <si>
    <t>วรานิตย์   พรหมเดช</t>
  </si>
  <si>
    <t>อาภรณ์   ชลสินธุ์</t>
  </si>
  <si>
    <t>69/6</t>
  </si>
  <si>
    <t>วริญดา   ต้นพุ่ม</t>
  </si>
  <si>
    <t>สร้อยสุดา   ต้นพุ่ม</t>
  </si>
  <si>
    <t>มานพ   จันทร์ทอง</t>
  </si>
  <si>
    <t>เอนก   น้อยโกสัย</t>
  </si>
  <si>
    <t>119/4</t>
  </si>
  <si>
    <t>วรรทณา   มีเมตตา</t>
  </si>
  <si>
    <t>อนุ   มีเมตตา</t>
  </si>
  <si>
    <t>ละม้าย   มีเมตตา</t>
  </si>
  <si>
    <t>ธีรชัย หลักกำจร</t>
  </si>
  <si>
    <t>รัตนา หลักกำจร</t>
  </si>
  <si>
    <t>อสม.รพ.สต.บ้านคลองน้อย</t>
  </si>
  <si>
    <t>ปรารมย์ แก้วพงัน</t>
  </si>
  <si>
    <t>สมคิด แก้วพงัน</t>
  </si>
  <si>
    <t>สุดา  รัตนศิลา</t>
  </si>
  <si>
    <t>180/6</t>
  </si>
  <si>
    <t>โรงพยาบาลสวี</t>
  </si>
  <si>
    <t>สุดา รัตนศิลา</t>
  </si>
  <si>
    <t>วินัย  แก้วพงัน</t>
  </si>
  <si>
    <t>66/1</t>
  </si>
  <si>
    <t>อสม. รพ.สต.บ้านคลองน้อย</t>
  </si>
  <si>
    <t>วันเพ็ญ  ธรรมวุฒิ</t>
  </si>
  <si>
    <t>244/1</t>
  </si>
  <si>
    <t>จันทร์วดี มุลกุณี</t>
  </si>
  <si>
    <t>นางสาวจันทร์วดี มุลกุณี</t>
  </si>
  <si>
    <t>อนันต์   เพชรคง</t>
  </si>
  <si>
    <t>วรรลา   คงหน่วย</t>
  </si>
  <si>
    <t>นิลุบล   แสงสุริยโชติ</t>
  </si>
  <si>
    <t>59/17</t>
  </si>
  <si>
    <t>นิธิมา   อรรถวานิช</t>
  </si>
  <si>
    <t>ธานี   ยวดยิ่ง</t>
  </si>
  <si>
    <t>59/7</t>
  </si>
  <si>
    <t>ลักขณา   ยวดยิ่ง</t>
  </si>
  <si>
    <t>นวพณ   ยวดยิ่ง</t>
  </si>
  <si>
    <t>กัลยาณี   ใจปลื้ม</t>
  </si>
  <si>
    <t>59/6</t>
  </si>
  <si>
    <t>ณิชกมล   ใจปลื้ม</t>
  </si>
  <si>
    <t>เชาวลิตร   เอาไชย</t>
  </si>
  <si>
    <t>59/5</t>
  </si>
  <si>
    <t>ระยอง   เอาไชย</t>
  </si>
  <si>
    <t>สุกัญญา นิลวดี</t>
  </si>
  <si>
    <t>ณััััฐพร</t>
  </si>
  <si>
    <t>บุญนาค เถาเล็ก</t>
  </si>
  <si>
    <t>บุญนาค</t>
  </si>
  <si>
    <t>ณัััฐพร</t>
  </si>
  <si>
    <t>บุญโรจน์  ศรีลังเคียะ</t>
  </si>
  <si>
    <t>114/1</t>
  </si>
  <si>
    <t>บุญโรจน์</t>
  </si>
  <si>
    <t>ประพรรณ์  ตากสินลา</t>
  </si>
  <si>
    <t>ประพรรณ์</t>
  </si>
  <si>
    <t>จักรพงค์   เอาไชย</t>
  </si>
  <si>
    <t>สุพันธ์  ดำตั้ง</t>
  </si>
  <si>
    <t>สุพันธ์</t>
  </si>
  <si>
    <t>ฉัตรชฏา   เอาไชย</t>
  </si>
  <si>
    <t>อาภรณ์  นครพรัต</t>
  </si>
  <si>
    <t>อาภรณ์</t>
  </si>
  <si>
    <t>วรรณา วีระวงษ์</t>
  </si>
  <si>
    <t>วรรณา</t>
  </si>
  <si>
    <t>รัตนา พัฒชู</t>
  </si>
  <si>
    <t>นายประพันธ์  ทองสนิท</t>
  </si>
  <si>
    <t>6/3</t>
  </si>
  <si>
    <t>กัญชพร  ยุติมิตร</t>
  </si>
  <si>
    <t>จารีย์   ศักพิมล</t>
  </si>
  <si>
    <t>26/7</t>
  </si>
  <si>
    <t>บุตร จันทร์แดง</t>
  </si>
  <si>
    <t>บุตร</t>
  </si>
  <si>
    <t>จุฑามาศ   ยังผ่อง</t>
  </si>
  <si>
    <t>มงคล โสภี</t>
  </si>
  <si>
    <t>มงคล</t>
  </si>
  <si>
    <t>บุญจิรา ดีรักษา</t>
  </si>
  <si>
    <t>บุญจิรา</t>
  </si>
  <si>
    <t>บังอร ธรรมนาม</t>
  </si>
  <si>
    <t>บังอร</t>
  </si>
  <si>
    <t>อารักษ์   นิจภา</t>
  </si>
  <si>
    <t>เสถียร เข็มทอง</t>
  </si>
  <si>
    <t>เสถียร</t>
  </si>
  <si>
    <t>ปรีชา แก้วบำรุง</t>
  </si>
  <si>
    <t>กัญชพร ยุติมิต</t>
  </si>
  <si>
    <t>รพ</t>
  </si>
  <si>
    <t>สุวรรณา แจ้งสว่างวงษ์</t>
  </si>
  <si>
    <t>5134/1</t>
  </si>
  <si>
    <t>สุวรรณา</t>
  </si>
  <si>
    <t>วรรณี   บำรุงธรรม</t>
  </si>
  <si>
    <t>ชอบ.  ขวัญเมือง</t>
  </si>
  <si>
    <t>23/7</t>
  </si>
  <si>
    <t xml:space="preserve">ววรรณา. </t>
  </si>
  <si>
    <t>รพ สวี</t>
  </si>
  <si>
    <t>เมวียา   นิจภา</t>
  </si>
  <si>
    <t>สงัด พันธ์มณี</t>
  </si>
  <si>
    <t>สงัด</t>
  </si>
  <si>
    <t>อติกันต์   นิจภา</t>
  </si>
  <si>
    <t>วิรัช สอนสงคราม</t>
  </si>
  <si>
    <t>วิรัช</t>
  </si>
  <si>
    <t>สมใจ ศรีชัย</t>
  </si>
  <si>
    <t>สมใจ</t>
  </si>
  <si>
    <t>สมพร บัวจันทร์</t>
  </si>
  <si>
    <t>สมพร</t>
  </si>
  <si>
    <t>สนั่น  แก้วบำรุง</t>
  </si>
  <si>
    <t>57/4</t>
  </si>
  <si>
    <t>เพื่อสุขภาพท่านเอง, ได้บุญ/รักษาศีล, เพื่อเป็นแบบอย่างที่ดีให้กับคนอื่นๆ, คนรักและเพื่อนชวน, จนท.สาธารณสุข/ อสม. ชวน</t>
  </si>
  <si>
    <t>ธนัชชา  หอยนกคง</t>
  </si>
  <si>
    <t>รพสวี</t>
  </si>
  <si>
    <t>สมพิศ ธรรมนาม</t>
  </si>
  <si>
    <t>สมพิศ</t>
  </si>
  <si>
    <t>วิยะดา  มะลิต้น</t>
  </si>
  <si>
    <t>วิยะดา</t>
  </si>
  <si>
    <t>มีนา  โต๊ะโต</t>
  </si>
  <si>
    <t>335/3</t>
  </si>
  <si>
    <t>สายใจ  ยุติมิตร</t>
  </si>
  <si>
    <t>เสนอ สังข์สกุล</t>
  </si>
  <si>
    <t>70/2</t>
  </si>
  <si>
    <t>เสนอ</t>
  </si>
  <si>
    <t>เครือมาส  เปรมประเสริฐ</t>
  </si>
  <si>
    <t>เครือมาส</t>
  </si>
  <si>
    <t>ประภาศ ยกชู</t>
  </si>
  <si>
    <t>ประภาศ</t>
  </si>
  <si>
    <t>สุเทพ  รวบดี</t>
  </si>
  <si>
    <t>สุเทพ</t>
  </si>
  <si>
    <t>อรพรรณ บัวสงค์</t>
  </si>
  <si>
    <t>123/1</t>
  </si>
  <si>
    <t>นาวสารีย์ วงค์ทอง</t>
  </si>
  <si>
    <t>ร.พ.สวี</t>
  </si>
  <si>
    <t>ศุภรักษ์   นิจภา</t>
  </si>
  <si>
    <t>เจียมจิตร บุญแดง</t>
  </si>
  <si>
    <t>เจียมจิตร</t>
  </si>
  <si>
    <t>อารี สมศรี</t>
  </si>
  <si>
    <t>24/4</t>
  </si>
  <si>
    <t>อารี</t>
  </si>
  <si>
    <t>นิวร ชูลิตรัตน์</t>
  </si>
  <si>
    <t>นิวร</t>
  </si>
  <si>
    <t>ศรีสุดา ตากสินลา</t>
  </si>
  <si>
    <t>ศรีสุดา</t>
  </si>
  <si>
    <t>นางธนิดา  ทองดี</t>
  </si>
  <si>
    <t>นาง  ธนิดา    ทองดี</t>
  </si>
  <si>
    <t>นาง ธนิดา   ทองดี</t>
  </si>
  <si>
    <t>จรวย ล่องหลง</t>
  </si>
  <si>
    <t>เพื่อลูกและครอบครัว, เพื่อสุขภาพท่านเอง, เพื่อน/คนในชุมชน ชวนเลิก, เพื่อเป็นแบบอย่างที่ดีให้กับคนอื่นๆ</t>
  </si>
  <si>
    <t>จรวย</t>
  </si>
  <si>
    <t>ฤทัย  เชิงไกรยัง</t>
  </si>
  <si>
    <t>ฤทัยรัตน</t>
  </si>
  <si>
    <t>สุริยันต์   สุขหลังสวน</t>
  </si>
  <si>
    <t>สุกัลยา บุญประสพ</t>
  </si>
  <si>
    <t>วาลิตา คงรักษ์</t>
  </si>
  <si>
    <t>48/3</t>
  </si>
  <si>
    <t>วาลิตา</t>
  </si>
  <si>
    <t>ปาริชาติ ศรีสัณนา</t>
  </si>
  <si>
    <t>ปาริชาติ</t>
  </si>
  <si>
    <t>เพ็ญศรี นพรัตน์</t>
  </si>
  <si>
    <t>เพ็ญศรี</t>
  </si>
  <si>
    <t>อุดมพร ใจเย็น</t>
  </si>
  <si>
    <t>111/5</t>
  </si>
  <si>
    <t>อุดมพร  ใจเย็น</t>
  </si>
  <si>
    <t>พจนีย์ บุญธรรม</t>
  </si>
  <si>
    <t>พจนีย์</t>
  </si>
  <si>
    <t>นัฏฐณิชา   สุขหลังสวน</t>
  </si>
  <si>
    <t>จันทร์วดี มุลดุณี</t>
  </si>
  <si>
    <t>จันทร์วดี</t>
  </si>
  <si>
    <t>ประภา จันทร์น้อย</t>
  </si>
  <si>
    <t>ประภา</t>
  </si>
  <si>
    <t>อรรถพล ขาวชู</t>
  </si>
  <si>
    <t xml:space="preserve">49/13 </t>
  </si>
  <si>
    <t>นัชราภา   สุชหลังสวน</t>
  </si>
  <si>
    <t xml:space="preserve">จิราพร ยุติมิตร </t>
  </si>
  <si>
    <t>จิราพร</t>
  </si>
  <si>
    <t>ชนิดา จันทร์สวัสดิ?</t>
  </si>
  <si>
    <t>,0</t>
  </si>
  <si>
    <t>วิลาวรรณ   พิมาน</t>
  </si>
  <si>
    <t>59/16</t>
  </si>
  <si>
    <t>กมลธรรม   มีมุทา</t>
  </si>
  <si>
    <t>วิทยา    แก้วประไพ</t>
  </si>
  <si>
    <t>สุมาลี  จินาอู</t>
  </si>
  <si>
    <t>สมใจ   ศักดิ์พิมล</t>
  </si>
  <si>
    <t>ศิริรัตน์ เรียมรักษ์</t>
  </si>
  <si>
    <t>ศิริรัตน์</t>
  </si>
  <si>
    <t>อนุวัตร   ศิลปกุล</t>
  </si>
  <si>
    <t>ประไพพร  สารรัมย์</t>
  </si>
  <si>
    <t>48/4</t>
  </si>
  <si>
    <t>ประไพพร</t>
  </si>
  <si>
    <t>ณััััััฐพร</t>
  </si>
  <si>
    <t>ดอกเกษ  พิมเทพ</t>
  </si>
  <si>
    <t>402/5</t>
  </si>
  <si>
    <t>ดอกเกษ</t>
  </si>
  <si>
    <t>ทับทิม ศรีเพ็ชร์แก้ว</t>
  </si>
  <si>
    <t>511/3</t>
  </si>
  <si>
    <t>ทับทิม</t>
  </si>
  <si>
    <t>ประคอง ก้องเวหา</t>
  </si>
  <si>
    <t>ประคอง</t>
  </si>
  <si>
    <t>วันเพ็ญ ภุมรินทร์</t>
  </si>
  <si>
    <t>วันเพ็ญ</t>
  </si>
  <si>
    <t>สุภาภรณ์ ถึงเสียบญวน</t>
  </si>
  <si>
    <t>วาจา ภุมรินทร์</t>
  </si>
  <si>
    <t>วาจา</t>
  </si>
  <si>
    <t>นงเยาว์  พุทธสุ</t>
  </si>
  <si>
    <t>นงเยาว์</t>
  </si>
  <si>
    <t>จารุณี. มาพร้อม</t>
  </si>
  <si>
    <t>511/7</t>
  </si>
  <si>
    <t>จารุณี</t>
  </si>
  <si>
    <t>สุขใจ แพวงษ์จีน</t>
  </si>
  <si>
    <t>ราตรี ถิ่นเขาน้อย</t>
  </si>
  <si>
    <t>เกศกานดา</t>
  </si>
  <si>
    <t>สุภาพร. เรียบร้อย</t>
  </si>
  <si>
    <t>524/6</t>
  </si>
  <si>
    <t>สังวาลย์ อาจหาญ</t>
  </si>
  <si>
    <t>อำไพ วงศ์สุวัฒน์</t>
  </si>
  <si>
    <t>เทพพิทัก บุญเอก</t>
  </si>
  <si>
    <t>ปริศนา บุญเอก</t>
  </si>
  <si>
    <t>พนิดา สว่างศรี</t>
  </si>
  <si>
    <t>สุชาติ  เดชทุ่งคา</t>
  </si>
  <si>
    <t>อัจฉรา   ชูช่อเกต</t>
  </si>
  <si>
    <t>จันจิรา อาจหาญ</t>
  </si>
  <si>
    <t>เตือนใจ  จันทร์น้อย</t>
  </si>
  <si>
    <t>109/4</t>
  </si>
  <si>
    <t>ขวัญใจ   กิ่งน้ำฉ่า</t>
  </si>
  <si>
    <t>86/2</t>
  </si>
  <si>
    <t>สมพงษ์  โคมแก้ว</t>
  </si>
  <si>
    <t>โชคชัย  ทองศิริ</t>
  </si>
  <si>
    <t>สัมฤทธิ์ ทองศิริ</t>
  </si>
  <si>
    <t>สมบูรณ์  ทองศิริ</t>
  </si>
  <si>
    <t>สาลี่  ทองศิริ</t>
  </si>
  <si>
    <t>สมชัย  สุวรรณรงค์</t>
  </si>
  <si>
    <t>อัจฉราชูช่อเกต</t>
  </si>
  <si>
    <t>นารีรัตน์  สุวรรณรงค์</t>
  </si>
  <si>
    <t>ชไมพร  หีตนาคราม</t>
  </si>
  <si>
    <t>สมใจ  บุญญกาศ</t>
  </si>
  <si>
    <t>พงพัฒน์ นุจุัตุรัส</t>
  </si>
  <si>
    <t>37/4</t>
  </si>
  <si>
    <t>ประหยัดเงิน, เพื่อลูกและครอบครัว, จนท.สาธารณสุข/ อสม. ชวน</t>
  </si>
  <si>
    <t>น.ส. รจนา สมบูรณ์</t>
  </si>
  <si>
    <t>ประพันธ์  รัตนะ</t>
  </si>
  <si>
    <t>จำแลง  รัตนะ</t>
  </si>
  <si>
    <t>สาธารนสุข</t>
  </si>
  <si>
    <t>สุเนตรา  เชื้อจีน</t>
  </si>
  <si>
    <t>นางกัญชพร ยุติมิตร</t>
  </si>
  <si>
    <t>143/1</t>
  </si>
  <si>
    <t>นางกัญชพร. ยุติมิตร</t>
  </si>
  <si>
    <t>อสม./รพ.สวี</t>
  </si>
  <si>
    <t>คุณสุเนตรา แจ้งเชื้อจีน</t>
  </si>
  <si>
    <t>นายสุภิชัย ยุติมิตร</t>
  </si>
  <si>
    <t>ธนภัทร   ประสิทธิ์</t>
  </si>
  <si>
    <t>วนิดา   บุญอยู่</t>
  </si>
  <si>
    <t>ระวิง   บุญอยู่</t>
  </si>
  <si>
    <t>วีรชัย   ผลสุข</t>
  </si>
  <si>
    <t>46/6</t>
  </si>
  <si>
    <t>เขียม   วงศ์สุวัฒน์</t>
  </si>
  <si>
    <t>ณรงค์ชัย เหล่าสุข</t>
  </si>
  <si>
    <t>425/6</t>
  </si>
  <si>
    <t>นายณรงค์ชัย เหล่าสุข</t>
  </si>
  <si>
    <t>อสม.เทศบาลตำบลนาโพธิ์</t>
  </si>
  <si>
    <t>รักษาการหัวหน้ากองสาธารณสุข</t>
  </si>
  <si>
    <t>อารมย์   วงศ์สุวัฒน์</t>
  </si>
  <si>
    <t>บุญจริง   ว งษ์จีน</t>
  </si>
  <si>
    <t>บุญจริง  วงษ์จีน</t>
  </si>
  <si>
    <t>สาธา รณสุข</t>
  </si>
  <si>
    <t>สุเนตรา   เชื้อจีน</t>
  </si>
  <si>
    <t>เดือนเพ็ญ   วงศ์สุวัฒน์</t>
  </si>
  <si>
    <t>มโนชน์   วงศ์สุวัฒน์</t>
  </si>
  <si>
    <t>46/10</t>
  </si>
  <si>
    <t>ประชา   อ้นโตน</t>
  </si>
  <si>
    <t>อุดม   วงศ์สุวัฒน์</t>
  </si>
  <si>
    <t>อุดม    วงศ์สุวัผฒน์</t>
  </si>
  <si>
    <t>สาผธารณสุข</t>
  </si>
  <si>
    <t>สุเนตรา    เชื้อจีน</t>
  </si>
  <si>
    <t>ฤทัยรัตน์      วงษ์จีน</t>
  </si>
  <si>
    <t>บุญจริง      วงษ์จีน</t>
  </si>
  <si>
    <t>ศิริวรรณ  เอมะพัฒน์</t>
  </si>
  <si>
    <t>ศิริวรรณ เมะพัฒน์</t>
  </si>
  <si>
    <t>บุญยืน    เคี้ยนบุ้น</t>
  </si>
  <si>
    <t>วิเชียน   บุญพันธ์</t>
  </si>
  <si>
    <t>เลอศักดิ์   แก้วนาบอล</t>
  </si>
  <si>
    <t>ณัทธณกร  ช่วยเต็ม</t>
  </si>
  <si>
    <t>สุภาวดี  ด้วงนาโพธิ์</t>
  </si>
  <si>
    <t>อสม.(รพ.สต.ปากแพรก)</t>
  </si>
  <si>
    <t>สมบุญ   สวิคามินทร์</t>
  </si>
  <si>
    <t>ธวัชชัย   สวิคามินทร์</t>
  </si>
  <si>
    <t>สมพร   ไข้บวช</t>
  </si>
  <si>
    <t>โสภา   ไข้บวช</t>
  </si>
  <si>
    <t>วิโรจน์  สมตน</t>
  </si>
  <si>
    <t>จักรพันธ์  รัตนะ</t>
  </si>
  <si>
    <t>วีระพล  รัตนะ</t>
  </si>
  <si>
    <t>สาธารนะสุข</t>
  </si>
  <si>
    <t>ทิพวรรณ  อินทร์แก้ว</t>
  </si>
  <si>
    <t>อสม.   รพสต.</t>
  </si>
  <si>
    <t>มาลี  ยังสุข</t>
  </si>
  <si>
    <t>วชิราวุฒิ  ยังสุข</t>
  </si>
  <si>
    <t>เชิดพงษ์  จิ๋วหนองโพธิ์</t>
  </si>
  <si>
    <t>สมใจโกศลสมบูรณ์</t>
  </si>
  <si>
    <t>85/3</t>
  </si>
  <si>
    <t>ปรีดาพร บุญมี</t>
  </si>
  <si>
    <t>372/1</t>
  </si>
  <si>
    <t>หัวหน้างานส่งเสริม</t>
  </si>
  <si>
    <t>สมมิตร เมื่อยสุข</t>
  </si>
  <si>
    <t>สมทรงเกตุนุ้ย</t>
  </si>
  <si>
    <t>กุศล พิมลรัตน์</t>
  </si>
  <si>
    <t xml:space="preserve">สวี </t>
  </si>
  <si>
    <t>นางกุศล พิมลรัตน์</t>
  </si>
  <si>
    <t>รพ.สต.คลองน้อย</t>
  </si>
  <si>
    <t>กัลยา  มณทิพย์</t>
  </si>
  <si>
    <t>นิภา  มณทิพย์</t>
  </si>
  <si>
    <t>อสม.(รพ.สต.ปากแพรก</t>
  </si>
  <si>
    <t>วิญญา ทองอยู่</t>
  </si>
  <si>
    <t>อสม.(รพ.สต.ปากอพรก)</t>
  </si>
  <si>
    <t>ลัดดา  รุ่งเรือง</t>
  </si>
  <si>
    <t>วรรณี  ถูกต้อง</t>
  </si>
  <si>
    <t>อสอ.(รพ.สต.ปากแพรก)</t>
  </si>
  <si>
    <t>วาสนา ภิรมย์รอด</t>
  </si>
  <si>
    <t>เที่ยง  ดาอ่ำ</t>
  </si>
  <si>
    <t>ปราโมทย์  สมตน</t>
  </si>
  <si>
    <t>อสม.)รพ.สต.ปากแพรก</t>
  </si>
  <si>
    <t>เจียมใจ  เพ็ญสวัสดิ์</t>
  </si>
  <si>
    <t>8/1</t>
  </si>
  <si>
    <t>วัฒนา   เพ็ญสวัสดิ์</t>
  </si>
  <si>
    <t>กิติศักดิ์   เพ็ญสวัสดิ์</t>
  </si>
  <si>
    <t>ซ้อน   ศรีงาม</t>
  </si>
  <si>
    <t>สุภารัตน์   สอนสวัสดิ์</t>
  </si>
  <si>
    <t>อมร   สอนสวัสดิ์</t>
  </si>
  <si>
    <t>นิยม   ยุติมิตร</t>
  </si>
  <si>
    <t>วัฒนา   ศรีคง</t>
  </si>
  <si>
    <t>สุนัน   ศรีคง</t>
  </si>
  <si>
    <t>อำพิรา   ศรีคง</t>
  </si>
  <si>
    <t>จีรวรรณ   ศรีคง</t>
  </si>
  <si>
    <t>ปรีชา   มากนาสัก</t>
  </si>
  <si>
    <t>พวงทิพย์   มากนาสัก</t>
  </si>
  <si>
    <t>ปาริชาติ   มากนาสัก</t>
  </si>
  <si>
    <t>กันติกา   คุ้มไชยา</t>
  </si>
  <si>
    <t>ปรีชญากรณ์    พังงา</t>
  </si>
  <si>
    <t>ชนิตา   วงษ์แก้ว</t>
  </si>
  <si>
    <t>กฤติกา   โคมทองสกุล</t>
  </si>
  <si>
    <t>บัวเงิน    อินพวงษ์ศา</t>
  </si>
  <si>
    <t>ราตรี...ดำอุดม</t>
  </si>
  <si>
    <t>ราตรี..ดำอุดม</t>
  </si>
  <si>
    <t>สมยศ  วงศ์สุวัฒน์</t>
  </si>
  <si>
    <t>ร.พ ส.ต ปากแพรก</t>
  </si>
  <si>
    <t>ชนินทร์  ยินดี</t>
  </si>
  <si>
    <t>ณัฐธิตา วงศ์สุวัฒน์</t>
  </si>
  <si>
    <t>นางโสภาวรรณ์   ด่วนเดิน</t>
  </si>
  <si>
    <t>มยุรา  เทพรัตน์</t>
  </si>
  <si>
    <t>น.ส.แสงนภา   หลีรัตนะ</t>
  </si>
  <si>
    <t>เพียงใจ   สัณฐาน</t>
  </si>
  <si>
    <t>7/7</t>
  </si>
  <si>
    <t>สหชัย   ไพบูลย์</t>
  </si>
  <si>
    <t>ห้วง   สัณฐาน</t>
  </si>
  <si>
    <t>7/5</t>
  </si>
  <si>
    <t>ทิพรัตน์   ธนะไชย</t>
  </si>
  <si>
    <t>สวาสดิ์   ธนะไชย</t>
  </si>
  <si>
    <t>วิทยา   แกวประไพ</t>
  </si>
  <si>
    <t>นันทพงษ์   สัณฐาน</t>
  </si>
  <si>
    <t>สายโสม   อ่อนมุข</t>
  </si>
  <si>
    <t>บุญสร้าง   แก้วม่วง</t>
  </si>
  <si>
    <t>สิทธิพร   แก้วม่วง</t>
  </si>
  <si>
    <t>พะเยาว์   สัณฐาน</t>
  </si>
  <si>
    <t>7/4</t>
  </si>
  <si>
    <t>อารีย์   สัณฐาน</t>
  </si>
  <si>
    <t>ศศิวิมล   สัณฐาน</t>
  </si>
  <si>
    <t>สุนันท์   สำเภาเงิน</t>
  </si>
  <si>
    <t>7/9</t>
  </si>
  <si>
    <t>ปาริชาติ   ชูลิตรัตน์</t>
  </si>
  <si>
    <t>ฐิติศักดิ์   สำเภาเงิน</t>
  </si>
  <si>
    <t>ทนงค์   สังข์ไชย</t>
  </si>
  <si>
    <t>10/8</t>
  </si>
  <si>
    <t>ชัชวาล   ชูลิตรัตน์</t>
  </si>
  <si>
    <t>10/15</t>
  </si>
  <si>
    <t>สุภาวดี   เมืองอุดม</t>
  </si>
  <si>
    <t>ทองพิมพ์   สัณฐาน</t>
  </si>
  <si>
    <t>สอิ้ง   ผุดมี</t>
  </si>
  <si>
    <t>บุญโชติ   ผุดมี</t>
  </si>
  <si>
    <t>ภัสนรี   ผุดมี</t>
  </si>
  <si>
    <t>เชิดชนก   ผุดมี</t>
  </si>
  <si>
    <t>น้อม   เกิดเขาทะลุ</t>
  </si>
  <si>
    <t>ถานุรักษ์   พรหมน้อย</t>
  </si>
  <si>
    <t>ยุทธพงษ์   พรหมน้อย</t>
  </si>
  <si>
    <t>โกศล   พรหมน้อย</t>
  </si>
  <si>
    <t>สมศักดิ์   หีตนาคราม</t>
  </si>
  <si>
    <t>80/7</t>
  </si>
  <si>
    <t>วิไล   หีตนาคราม</t>
  </si>
  <si>
    <t>สมหวัง   มาชุ่ม</t>
  </si>
  <si>
    <t>จักรพันธ์   สัณฐาน</t>
  </si>
  <si>
    <t>สายัณห์   บัวแก้ว</t>
  </si>
  <si>
    <t>มานิตย์   จันทร์แก้ว</t>
  </si>
  <si>
    <t>20/4</t>
  </si>
  <si>
    <t>สุกานดา   จันทร์แก้ว</t>
  </si>
  <si>
    <t>พรพิชญา   จันทร์แก้ว</t>
  </si>
  <si>
    <t>ละม่อม   พรหมขุนทอง</t>
  </si>
  <si>
    <t>เกียรติศักดิ์   เยื้อนแย้ม</t>
  </si>
  <si>
    <t>ทนงศักดิ์   พรหมขุนทอง</t>
  </si>
  <si>
    <t>รชต   พรหมขุนทอง</t>
  </si>
  <si>
    <t>ธันย์ชนก   แซ่อุ้ย</t>
  </si>
  <si>
    <t>สมชาย   มากนาสัก</t>
  </si>
  <si>
    <t>กานดา   มากนาสัก</t>
  </si>
  <si>
    <t>นพวุธ   มากนาสัก</t>
  </si>
  <si>
    <t>รุจิรา   มากนาสัก</t>
  </si>
  <si>
    <t>สุพัฒชัย   พรหมมา</t>
  </si>
  <si>
    <t>สายหยุด   จินาตง</t>
  </si>
  <si>
    <t>20/3</t>
  </si>
  <si>
    <t>อรอนงค์   จินาตง</t>
  </si>
  <si>
    <t>จำลอง .ประโลมรัมย์</t>
  </si>
  <si>
    <t>141/3</t>
  </si>
  <si>
    <t>นางสุขใจ    ดาศรี</t>
  </si>
  <si>
    <t>รพสต.เขาค่าย/อสม./สสส.</t>
  </si>
  <si>
    <t>ประทีป ยมขวัญเมือง</t>
  </si>
  <si>
    <t>สสจ</t>
  </si>
  <si>
    <t>สมโภชน์   เพชรสนธิ์</t>
  </si>
  <si>
    <t>มณี   เมืองงาม</t>
  </si>
  <si>
    <t>112/1</t>
  </si>
  <si>
    <t>สุขใจ.  ดาศรี</t>
  </si>
  <si>
    <t>193/1</t>
  </si>
  <si>
    <t>นางสุขใจ.  ดาศรี</t>
  </si>
  <si>
    <t>จีระพรรณ   วงศ์กองแก้ว</t>
  </si>
  <si>
    <t>วงกด.  ดาศรี</t>
  </si>
  <si>
    <t>นางสุขใจ.   ดาศรี</t>
  </si>
  <si>
    <t>พรรณิศา   วงศ์กองแก้ว</t>
  </si>
  <si>
    <t>ทองสุข วงเวียน</t>
  </si>
  <si>
    <t>รพสต.เจาค่าย/สสส.</t>
  </si>
  <si>
    <t>พยอม   มีเมตตา</t>
  </si>
  <si>
    <t>ธิดาภา   มีเมตตา</t>
  </si>
  <si>
    <t>ทองใบ   วงเวียน</t>
  </si>
  <si>
    <t>วันเพ็ญ   เมืองงาม</t>
  </si>
  <si>
    <t>เสนีย์   เมืองงาม</t>
  </si>
  <si>
    <t>ลำดวน   เมืองงาม</t>
  </si>
  <si>
    <t>วรากร  สูงห้างหว้า</t>
  </si>
  <si>
    <t>เฉลิม.  สูงห้างหว้า</t>
  </si>
  <si>
    <t>ภาวดี   เมืองงาม</t>
  </si>
  <si>
    <t>เฉลิม   สูงห้างหว้า</t>
  </si>
  <si>
    <t>นายเฉลิม.   สูงห้างหว้า</t>
  </si>
  <si>
    <t>แสงนภา. . หลีรัตนะ</t>
  </si>
  <si>
    <t>จารี   บุญคลี่</t>
  </si>
  <si>
    <t>24/27</t>
  </si>
  <si>
    <t>ชุมสาย   สีบัวขาว</t>
  </si>
  <si>
    <t>สมรักษ์.  คำมี</t>
  </si>
  <si>
    <t>19/2</t>
  </si>
  <si>
    <t>นางสมรักษ์.   คำมี</t>
  </si>
  <si>
    <t>กฤตพร   ฤทธิโสม</t>
  </si>
  <si>
    <t>บรรทม   แสงทอง</t>
  </si>
  <si>
    <t>120/2</t>
  </si>
  <si>
    <t>วารี.  จันทร์ภูชงค์</t>
  </si>
  <si>
    <t>116/3</t>
  </si>
  <si>
    <t>นางสมรักษ์.  คำมี</t>
  </si>
  <si>
    <t>รพสต.เขาค่ายย/สสส.</t>
  </si>
  <si>
    <t>หนวน   สีงาม</t>
  </si>
  <si>
    <t>วันเพ็ญ. วงเวียน</t>
  </si>
  <si>
    <t>129/2</t>
  </si>
  <si>
    <t>นางสมรักษ์  คำมี</t>
  </si>
  <si>
    <t>ยุพิน.   วงเวียน</t>
  </si>
  <si>
    <t>189/1</t>
  </si>
  <si>
    <t>นางสมรักษ์.    คำมี</t>
  </si>
  <si>
    <t>ไพฑูรณ์   ก่อนทิพย์</t>
  </si>
  <si>
    <t>78/1</t>
  </si>
  <si>
    <t>สุดาวัลย์   รินสินธุ์</t>
  </si>
  <si>
    <t>สุพัศน์  โยธิกา</t>
  </si>
  <si>
    <t>นางสุพัสค์.    โยธิกา</t>
  </si>
  <si>
    <t>วิจิตร   พรหมเสนา</t>
  </si>
  <si>
    <t>กัลยา.  จรโส</t>
  </si>
  <si>
    <t>100/4</t>
  </si>
  <si>
    <t>นางกัลยา.   จรโส</t>
  </si>
  <si>
    <t>สุทธิพงษ์   เกิดนำชัย</t>
  </si>
  <si>
    <t>95/11</t>
  </si>
  <si>
    <t>หนึ่งฤทัย   แสงทอง</t>
  </si>
  <si>
    <t>ถาวร.   อ่อนละมุล</t>
  </si>
  <si>
    <t>75/6</t>
  </si>
  <si>
    <t>นางดวงรัตน์กานต์.    ปะทิรัมย์</t>
  </si>
  <si>
    <t>นางสาวแสงนภา.  หลีรัตนะ</t>
  </si>
  <si>
    <t>ดวงใจ ไชยจันทร์</t>
  </si>
  <si>
    <t>4/5</t>
  </si>
  <si>
    <t>นางวรินรำไพ ศรีคำภา</t>
  </si>
  <si>
    <t>แสงนภา.  ..หลีรัตนะ</t>
  </si>
  <si>
    <t>แสงฤทธิ์    บุญสูง</t>
  </si>
  <si>
    <t>นางสมรักษ์.  .. คำมี</t>
  </si>
  <si>
    <t>สมยศ.  คำมี</t>
  </si>
  <si>
    <t>แสงนภาหลี. ..รัตนะ</t>
  </si>
  <si>
    <t>ถนอม.  เพียรไธสงค์</t>
  </si>
  <si>
    <t>นางดวงรัตน์กานต์.  ปะทิรัมย์</t>
  </si>
  <si>
    <t>ธวัช   พรหมขจร</t>
  </si>
  <si>
    <t>11/3</t>
  </si>
  <si>
    <t>นฤมล   เทพพิทักษ์</t>
  </si>
  <si>
    <t>ละออ   ฤทธิโสม</t>
  </si>
  <si>
    <t>ชุลี   ฤทธิโสม</t>
  </si>
  <si>
    <t>สรีวัลย์   ฤทธิโสม</t>
  </si>
  <si>
    <t>ไพฑูรย์   ศรีคำ</t>
  </si>
  <si>
    <t>ประทุม   ศรีคำ</t>
  </si>
  <si>
    <t>ภานิภา   ศรีคำ</t>
  </si>
  <si>
    <t>ยง   แสงทอง</t>
  </si>
  <si>
    <t>บุญเกื้อ   แสงทอง</t>
  </si>
  <si>
    <t>จันทิมา   แสงทอง</t>
  </si>
  <si>
    <t>ณรงค์ศักดิ์   แสงทอง</t>
  </si>
  <si>
    <t>เรวัตร   มาชุ่ม</t>
  </si>
  <si>
    <t>25/21</t>
  </si>
  <si>
    <t>วรรณี   บุญคลี่</t>
  </si>
  <si>
    <t>รัตนา   มาชุ่ม</t>
  </si>
  <si>
    <t>สินไชย   แย้มสกุล</t>
  </si>
  <si>
    <t>พันทวี   บุญคลี่</t>
  </si>
  <si>
    <t>กันหา   จำเนียร</t>
  </si>
  <si>
    <t>กมลวรรณ   บุญคลี่</t>
  </si>
  <si>
    <t>กมลภพ   กันหล้า</t>
  </si>
  <si>
    <t>กนิษฐา   บุญคลี่</t>
  </si>
  <si>
    <t>เกยูร   ภู่พร</t>
  </si>
  <si>
    <t>93/3</t>
  </si>
  <si>
    <t>ศิรินภา   ภู่พร</t>
  </si>
  <si>
    <t>หลิว   มากคณา</t>
  </si>
  <si>
    <t>ปริศนา   มากคณา</t>
  </si>
  <si>
    <t>เชื่อง   โกษฐเพชร</t>
  </si>
  <si>
    <t>เชียบ   โกษฐเพชร</t>
  </si>
  <si>
    <t>อุไร   ใจเย็น</t>
  </si>
  <si>
    <t>ประเสริฐ   ใจเย็น</t>
  </si>
  <si>
    <t>สายันณ์   ยิกุสังข์</t>
  </si>
  <si>
    <t>วราภรณ์   ใจเย็น</t>
  </si>
  <si>
    <t>สำนวน   พุ่มสุวรรณ</t>
  </si>
  <si>
    <t>8/12</t>
  </si>
  <si>
    <t>วิเจียร   พุ่มสุวรรณ</t>
  </si>
  <si>
    <t>อุบลทิพย์   พุ่มสุวรรณ</t>
  </si>
  <si>
    <t>วนิดา   จุลสัย</t>
  </si>
  <si>
    <t>นันทวัช   ทัศนภูมิ</t>
  </si>
  <si>
    <t>จิรารัตน์   ทัศนภูมิ</t>
  </si>
  <si>
    <t>นพมาศ   อยู่สุข</t>
  </si>
  <si>
    <t>8/5</t>
  </si>
  <si>
    <t>นวลทิพย์   อยู่สุข</t>
  </si>
  <si>
    <t>พงศธร   อยู่สุข</t>
  </si>
  <si>
    <t>ปิยวัฒน์   อยู่สุข</t>
  </si>
  <si>
    <t>เหี้ยง   มากคณา</t>
  </si>
  <si>
    <t>ชูศรี   ปิ่นทอง</t>
  </si>
  <si>
    <t>จำเริญ   ปิ่นทอง</t>
  </si>
  <si>
    <t>เชวง   อยู่สุข</t>
  </si>
  <si>
    <t>เชต   อยู่สุข</t>
  </si>
  <si>
    <t>ปริญญา   โกษฐเพชร</t>
  </si>
  <si>
    <t>ปารีญา โสมคง</t>
  </si>
  <si>
    <t>อสมฺ รพ ส.ต.บ้านดอนทราย</t>
  </si>
  <si>
    <t>แสงนภา ลี้รัตน</t>
  </si>
  <si>
    <t>ประสิทธิ์  อุชุภาพ</t>
  </si>
  <si>
    <t>ชวนพิศ  เกษสถิตย์</t>
  </si>
  <si>
    <t>แสงนภา ลี้รัตนะ</t>
  </si>
  <si>
    <t>ประนอม อัชุภาพ</t>
  </si>
  <si>
    <t>ชวนพิศ เกษสถิตย์</t>
  </si>
  <si>
    <t>รพสตดอน ราย</t>
  </si>
  <si>
    <t>พิทักษ์ เกษสถิตย์</t>
  </si>
  <si>
    <t>รพสตดอนทราย</t>
  </si>
  <si>
    <t>สุนิสา ทองศิริ</t>
  </si>
  <si>
    <t>เขมิกา ทองศิริ</t>
  </si>
  <si>
    <t>เบญจพร เลิฃไกรยัง</t>
  </si>
  <si>
    <t>แสงนภา ลี้สัตนะ</t>
  </si>
  <si>
    <t>จีระวรรณ ถาวรกุล</t>
  </si>
  <si>
    <t>ชวนพิศเกษสถิตย์</t>
  </si>
  <si>
    <t>แสงนภา ลี้รัตนั</t>
  </si>
  <si>
    <t>จินตนา    เพชรแก้ว</t>
  </si>
  <si>
    <t>91/2</t>
  </si>
  <si>
    <t>ชัชวาลย์   ทาเรียน</t>
  </si>
  <si>
    <t>อัษฎางค์   เพชรแก้ว</t>
  </si>
  <si>
    <t>สมบูรณ์   คงวิสัย</t>
  </si>
  <si>
    <t>วัลภา   ยิกุสังข์</t>
  </si>
  <si>
    <t>พิมพ์ผกา   ยิกุสังข์</t>
  </si>
  <si>
    <t>สร้วง   พรหมหาญ</t>
  </si>
  <si>
    <t>รัตนา   พรหมหาญ</t>
  </si>
  <si>
    <t>รัชนนท์   พรหมหาญ</t>
  </si>
  <si>
    <t>ภัทราวดี   พรหมหาญ</t>
  </si>
  <si>
    <t>สมวัน   เมื่อยสุข</t>
  </si>
  <si>
    <t>อำนวย   ปานสมุทร์</t>
  </si>
  <si>
    <t>140/2</t>
  </si>
  <si>
    <t>สุภาพร   ปานสมุทร์</t>
  </si>
  <si>
    <t>ประดิษฐ์ สุดวัดแก้ว</t>
  </si>
  <si>
    <t>แสงนภา ลีัรัตนะ</t>
  </si>
  <si>
    <t>นงเยาว์ พรหมขุนทอง</t>
  </si>
  <si>
    <t>แสงนภา ลี้นัตนะ</t>
  </si>
  <si>
    <t>ไพศาล   ปานสมุทร์</t>
  </si>
  <si>
    <t>กรวิทย์ ทองฉิม</t>
  </si>
  <si>
    <t>มลิวัลย์   ปานสมุทร์</t>
  </si>
  <si>
    <t>พายัพ พรหมขุนทอง</t>
  </si>
  <si>
    <t>ชวนพิศ เกษมถิตย์</t>
  </si>
  <si>
    <t>รพสตดินทรสย</t>
  </si>
  <si>
    <t>แสงนภา ล่ี้้รัตนะ</t>
  </si>
  <si>
    <t>ชุติวรรณ สุทธิรัตน์</t>
  </si>
  <si>
    <t>แสงนภา ลี้รัตนเ</t>
  </si>
  <si>
    <t>ปองแก้ว สุทธิรัตน์</t>
  </si>
  <si>
    <t>รพวตดอนทราย</t>
  </si>
  <si>
    <t>บุญเนาว์ รัศมี</t>
  </si>
  <si>
    <t>ธัณยพงศ์ เกษสุิตย์</t>
  </si>
  <si>
    <t>ชวนพิศ ้้้้้้้้้้้้้้้้้ เกษสถิตย์</t>
  </si>
  <si>
    <t>สมคิด ชูกำเหนิด</t>
  </si>
  <si>
    <t>69/8</t>
  </si>
  <si>
    <t>นุกูล ถิ่นบ้านใหม่</t>
  </si>
  <si>
    <t>แสงนภา ลี้รัตสะ</t>
  </si>
  <si>
    <t>วรกานต์   บัวสงค์</t>
  </si>
  <si>
    <t>สุวินัย   บัวสงค์</t>
  </si>
  <si>
    <t>สุวัชชัย   บัวสงค์</t>
  </si>
  <si>
    <t>ศิริมา   เหง่าหลี</t>
  </si>
  <si>
    <t>สมพิศ   เหง่าหลี</t>
  </si>
  <si>
    <t>ประจักษ์เพชร เพชรเขาทอง</t>
  </si>
  <si>
    <t>มริยา   สุวัฒน์แก้ว</t>
  </si>
  <si>
    <t>157/3</t>
  </si>
  <si>
    <t>จรูญ เมตตาจิต</t>
  </si>
  <si>
    <t>วรินรัตน์   เกิดเขาทะลุ</t>
  </si>
  <si>
    <t>ปรัศนีย์ สุริฉาย</t>
  </si>
  <si>
    <t>ศิริชัย พรหมขุนทอง</t>
  </si>
  <si>
    <t>27/5</t>
  </si>
  <si>
    <t>ศศิวิมล   เกิดเขาทะลุ</t>
  </si>
  <si>
    <t>พรศักดิ์   เชาวชัด</t>
  </si>
  <si>
    <t>49/1</t>
  </si>
  <si>
    <t xml:space="preserve">วิทยา   แก้วประไพ </t>
  </si>
  <si>
    <t>วรรณฤดี   เชาวชัด</t>
  </si>
  <si>
    <t>กาณฑ์ โสมคง</t>
  </si>
  <si>
    <t>อสม.รพ ส.ต.บ้านดอนทราย</t>
  </si>
  <si>
    <t>แสงนภา  ลี้รัตน</t>
  </si>
  <si>
    <t>ประสิทธิ์ อุชุภาพ</t>
  </si>
  <si>
    <t>สุนิสา. อ่อนหาดพอ</t>
  </si>
  <si>
    <t>แสงนภา. ลี้รัตน</t>
  </si>
  <si>
    <t>อสม.รพสต.บ้านดอนทราย</t>
  </si>
  <si>
    <t>อาพร. ศรีโรโรจน์</t>
  </si>
  <si>
    <t>กาญจนา  ศรีโรโรจน์</t>
  </si>
  <si>
    <t>นุชจรีย์  ศรีโรโรจน์</t>
  </si>
  <si>
    <t>สำเนา  อินทรกำแหง</t>
  </si>
  <si>
    <t>กิตติยา อินทรกำแหง</t>
  </si>
  <si>
    <t>ภานุพงศ์  ระบายศรี</t>
  </si>
  <si>
    <t>สุเทพ  บุญจุบัน</t>
  </si>
  <si>
    <t>บุญเจือ  ชาญนคร</t>
  </si>
  <si>
    <t>สงบ  บุญจุบัน</t>
  </si>
  <si>
    <t>สุชาดา   จิ๋วเจริญ</t>
  </si>
  <si>
    <t>เขื่อง มณเทียร</t>
  </si>
  <si>
    <t>อำพร มณเทียร</t>
  </si>
  <si>
    <t>เกษรอุบล พุ่มเทศ</t>
  </si>
  <si>
    <t>ลำยองพุ่มเทศ</t>
  </si>
  <si>
    <t>ปัทมา พุ่มเทศ</t>
  </si>
  <si>
    <t>สมชาย จันทร์ช่วง</t>
  </si>
  <si>
    <t>บุญตา เฉียงพัฒน์</t>
  </si>
  <si>
    <t>ชวนพิศ เกษสุิตย์</t>
  </si>
  <si>
    <t>รพสตดินทราย</t>
  </si>
  <si>
    <t>พงศกร เฉียงพัฒน์</t>
  </si>
  <si>
    <t>ณรงศักดิ์ เฉียงพัฒน์</t>
  </si>
  <si>
    <t>เฉลียว ทองเขาล้าน</t>
  </si>
  <si>
    <t>แสงนภา ลี้ร้ตนะ</t>
  </si>
  <si>
    <t>จีรว้ฒน์ ทองเขาล้าน</t>
  </si>
  <si>
    <t>บุญธรรม  ทองช่างเหล์ก</t>
  </si>
  <si>
    <t>รพ.สต ดอนทราย</t>
  </si>
  <si>
    <t>ปราณี สมศรี</t>
  </si>
  <si>
    <t>เยิ้ม ทองช่างเหล็ก</t>
  </si>
  <si>
    <t>สมฤดี ทองเขาล้าน</t>
  </si>
  <si>
    <t>บุตร ชุมชื่น</t>
  </si>
  <si>
    <t>จรรยา ชุมชื่น</t>
  </si>
  <si>
    <t>อจิรวดี ชุมชื่น</t>
  </si>
  <si>
    <t>ปรานี เกตทองคำ</t>
  </si>
  <si>
    <t>เจียน เพชรสอน</t>
  </si>
  <si>
    <t>อสม.รพ สตบ้านดอนทราย</t>
  </si>
  <si>
    <t>สุชาติ...มากทุ่งคา</t>
  </si>
  <si>
    <t>บุญเตือน...สุขประวิทย์</t>
  </si>
  <si>
    <t>แสงนภา...หลื้รัตนะ</t>
  </si>
  <si>
    <t>สมพล...สมศรี</t>
  </si>
  <si>
    <t>แสงนภา...หลี้รัตนะ</t>
  </si>
  <si>
    <t>จำนงค์ แก้วนาบอน</t>
  </si>
  <si>
    <t>อสม รพสตบ้านดอนทราย</t>
  </si>
  <si>
    <t>เอกพนจ์...พิมทอง</t>
  </si>
  <si>
    <t>วิโรจน..วิเศษวัน</t>
  </si>
  <si>
    <t>บุญเชิด วัฒนเคน</t>
  </si>
  <si>
    <t>อสม รพ สตบ้านดอนทราย</t>
  </si>
  <si>
    <t>จริยา ดำสนิท</t>
  </si>
  <si>
    <t>เจต ทวีกุล</t>
  </si>
  <si>
    <t>สวัสดิ์ ปราบพล</t>
  </si>
  <si>
    <t>จริยา ดำนนิท</t>
  </si>
  <si>
    <t>ราพร สังขวิจิตร</t>
  </si>
  <si>
    <t>อสม รพสต บ้านดอนทราย</t>
  </si>
  <si>
    <t>วิญญา ถึงชาตรี</t>
  </si>
  <si>
    <t>วิชาญ สมศรี</t>
  </si>
  <si>
    <t>สุรีย์   องอาจ</t>
  </si>
  <si>
    <t>ปาริชาติ   องอาจ</t>
  </si>
  <si>
    <t>ผัน   เฟื่องรอด</t>
  </si>
  <si>
    <t>พิมพิศา   เจริญทัศน์</t>
  </si>
  <si>
    <t>ณรงค์ศักดิ์   องอาจ</t>
  </si>
  <si>
    <t>เดชา   พิมล</t>
  </si>
  <si>
    <t>จันทร์เพ็ญ   พิมล</t>
  </si>
  <si>
    <t>ภิรมย์   สุกรี</t>
  </si>
  <si>
    <t>จันทร์จิรา   สุกรี</t>
  </si>
  <si>
    <t>จันทกานต์   ยุติมิตร</t>
  </si>
  <si>
    <t>สุนันท์   เกื้อตะโก</t>
  </si>
  <si>
    <t>วิไลวรรณ    หนูมาก</t>
  </si>
  <si>
    <t>92/2</t>
  </si>
  <si>
    <t>ภูวดล   ฉิ่งแก้ว</t>
  </si>
  <si>
    <t>เสรีย์   พรมมา</t>
  </si>
  <si>
    <t>ชิน   สุขแก้ว</t>
  </si>
  <si>
    <t>ศิริวรรณ   เดชโชติ</t>
  </si>
  <si>
    <t>85/9</t>
  </si>
  <si>
    <t>ภาสินี   ติยะโคตร</t>
  </si>
  <si>
    <t>111/2</t>
  </si>
  <si>
    <t>นภสร   ติยะโคตร</t>
  </si>
  <si>
    <t>พิชญาภา  จุลมูล</t>
  </si>
  <si>
    <t>ดารนี  สมศรี</t>
  </si>
  <si>
    <t>แสงนภาลี้รัตนะ</t>
  </si>
  <si>
    <t>สำเนา ชุ่มชื่น</t>
  </si>
  <si>
    <t>อภิชาติ  ชุ่มชื้น</t>
  </si>
  <si>
    <t>สนิท  มุติรล</t>
  </si>
  <si>
    <t>แสนภา ลี้รัตนะ</t>
  </si>
  <si>
    <t>สุพิศ  เกตแก้ว</t>
  </si>
  <si>
    <t>เมธา   คงสวี</t>
  </si>
  <si>
    <t>เกษร  เยาวพักตร์</t>
  </si>
  <si>
    <t>ชลธิชา</t>
  </si>
  <si>
    <t>วีระพันธ์   ไกรศรี</t>
  </si>
  <si>
    <t>เกษร   เยาวพักตร์</t>
  </si>
  <si>
    <t>วงแข หนูยงค์</t>
  </si>
  <si>
    <t>รพสต.เขาทะลุ</t>
  </si>
  <si>
    <t>ธนิดา ทองดี</t>
  </si>
  <si>
    <t>สุภาวดี  สังข์บัว</t>
  </si>
  <si>
    <t>69/2</t>
  </si>
  <si>
    <t>สุขใจ  แพวงษ์จีน</t>
  </si>
  <si>
    <t>พัชรพร  สุขกรี</t>
  </si>
  <si>
    <t>70/4</t>
  </si>
  <si>
    <t>สมรัตน์   ทองชำนาญ</t>
  </si>
  <si>
    <t>14/7</t>
  </si>
  <si>
    <t>น้ำอ้อย   ทองชำนาญ</t>
  </si>
  <si>
    <t>ภัทราภรณ์   ทองชำนาญ</t>
  </si>
  <si>
    <t>วิไลลักษณ์   ทองชำนาญ</t>
  </si>
  <si>
    <t>สุชาดา   คงทอง</t>
  </si>
  <si>
    <t>สมชาติ   แก้วกรต</t>
  </si>
  <si>
    <t>อำพล   เมืองอุดม</t>
  </si>
  <si>
    <t>รัฐธรรม   ศรีสวัสดิ์</t>
  </si>
  <si>
    <t>สุจิตรา   เมืองอุดม</t>
  </si>
  <si>
    <t>สมมิตร   แก้วกรต</t>
  </si>
  <si>
    <t>14/4</t>
  </si>
  <si>
    <t>สุมล   แก้วกรต</t>
  </si>
  <si>
    <t>ศรีภา   แก้วกรต</t>
  </si>
  <si>
    <t>มะลิ   สัณฐาน</t>
  </si>
  <si>
    <t>6/10</t>
  </si>
  <si>
    <t>ขวัญฤทัย   สัณฐาน</t>
  </si>
  <si>
    <t>กุศล   จีนยัง</t>
  </si>
  <si>
    <t>ละออ   เกตุเลขวัตร</t>
  </si>
  <si>
    <t>ราตรี   เวชกุล</t>
  </si>
  <si>
    <t>รัฐภูมิ   ศรีคง</t>
  </si>
  <si>
    <t>31/4</t>
  </si>
  <si>
    <t>จรัญ   เกตุนุ้ย</t>
  </si>
  <si>
    <t>บุญนำ   จุลใส</t>
  </si>
  <si>
    <t>จิรัฐติกาล   พังงา</t>
  </si>
  <si>
    <t>ศิรินทร์   เมืองพรหม</t>
  </si>
  <si>
    <t>ทัศนีย์   เมืองพรหม</t>
  </si>
  <si>
    <t>เสรี   เมืองพรหม</t>
  </si>
  <si>
    <t>ทวี   ประจัญบาน</t>
  </si>
  <si>
    <t>จุฑามาศ   เมืองพรหม</t>
  </si>
  <si>
    <t>อิสระ</t>
  </si>
  <si>
    <t>วิศล   ประจันบาล</t>
  </si>
  <si>
    <t>จรูญ   เพชรล้อม</t>
  </si>
  <si>
    <t>14/8</t>
  </si>
  <si>
    <t>ฐาปนี   ประจันบาล</t>
  </si>
  <si>
    <t>ศักดิ์   แก้วทรัพย์</t>
  </si>
  <si>
    <t>เกศรินทร์ ปรางใกล้ถิ่น</t>
  </si>
  <si>
    <t>อสม.รพ.ศตบ้านดอนทราย</t>
  </si>
  <si>
    <t>แสงนภา  ลี้รัตนะ</t>
  </si>
  <si>
    <t>จักรพงศ์  สมศรี</t>
  </si>
  <si>
    <t>พยอม  สมศรี</t>
  </si>
  <si>
    <t>อสม.รพ.สตบ้านดอนทราย</t>
  </si>
  <si>
    <t>ฐาปนี  สมศรี</t>
  </si>
  <si>
    <t>สมหวัง  มะยงห้วย</t>
  </si>
  <si>
    <t>บุญส่ง. ศรประสิทธิ์</t>
  </si>
  <si>
    <t>49/5</t>
  </si>
  <si>
    <t>นาย.บุญส่ง. ศรประสิทธิ์</t>
  </si>
  <si>
    <t>อรสา. หนูภักดี</t>
  </si>
  <si>
    <t>เพื่อลูกและครอบครัว, เพื่อสุขภาพท่านเอง, ได้บุญ/รักษาศีล, เพื่อเป็นแบบอย่างที่ดีให้กับคนอื่นๆ, คนรักและเพื่อนชวน, จนท.สาธารณสุข/ อสม. ชวน</t>
  </si>
  <si>
    <t>ชณัฐญา  ศิลปกุล</t>
  </si>
  <si>
    <t>ชณัฐญา   ศิลปกุล</t>
  </si>
  <si>
    <t>สมเพียง หญีตจันทร์</t>
  </si>
  <si>
    <t>จันทนา  หีตคีรี</t>
  </si>
  <si>
    <t>สมเพียง  หญีตจันทร์</t>
  </si>
  <si>
    <t>สายพิณ   รักษ์แดง</t>
  </si>
  <si>
    <t>สายพิณ  รักษ์แดง</t>
  </si>
  <si>
    <t>สุวรรณา   แก้วช่วย</t>
  </si>
  <si>
    <t>สุวรรณา  แก้วช่วย</t>
  </si>
  <si>
    <t>จิตตวดี  เกตุสมมุติ</t>
  </si>
  <si>
    <t>จิตตวดี   เกตุสมมุติ</t>
  </si>
  <si>
    <t>ลัดดา    เมืองพรหม</t>
  </si>
  <si>
    <t>ลัดดา   เมืองพรหม</t>
  </si>
  <si>
    <t>พัฒน์นรี  เอาไชย</t>
  </si>
  <si>
    <t>สมธยา    บัวสงค์</t>
  </si>
  <si>
    <t>102/1</t>
  </si>
  <si>
    <t>สมธยา  บัวสงค์</t>
  </si>
  <si>
    <t>กฤษณะ  บุญมี</t>
  </si>
  <si>
    <t>อนุวัฒน์    เมฆสวี</t>
  </si>
  <si>
    <t>อนุวัฒน์   เมฆสวี</t>
  </si>
  <si>
    <t>บุญเวิน  ด่วนศรี</t>
  </si>
  <si>
    <t>บุญเวิน   ด่วนศรี</t>
  </si>
  <si>
    <t>สุภาพร    แสวงดี</t>
  </si>
  <si>
    <t>สุนันท์    สมัย</t>
  </si>
  <si>
    <t>สุนันท์  สมัย</t>
  </si>
  <si>
    <t>สุพร  คงเทพ</t>
  </si>
  <si>
    <t>ขนิษฐา  ย้อมจิต</t>
  </si>
  <si>
    <t>ขนิษฐา   ย้อมจิต</t>
  </si>
  <si>
    <t>พิมลรัตน์   เจริญยิ่ง</t>
  </si>
  <si>
    <t>พิมลรัตน์      เจริญยิ่ง</t>
  </si>
  <si>
    <t>นงลักษณ์   รอดคำทุย</t>
  </si>
  <si>
    <t>นงลักษณ์  รอดคำทุย</t>
  </si>
  <si>
    <t>อนุพงษ์   พัดชา</t>
  </si>
  <si>
    <t>กมลวรรณสร   บัวคำ</t>
  </si>
  <si>
    <t>299/18</t>
  </si>
  <si>
    <t>เพียน    สุวรรณกูฏ</t>
  </si>
  <si>
    <t>488/1</t>
  </si>
  <si>
    <t>เพียน  สุวรรณกูฏ</t>
  </si>
  <si>
    <t>เกศสุดา  ภัยมณี</t>
  </si>
  <si>
    <t>สมเพียง   หญีตจันทร์</t>
  </si>
  <si>
    <t>เฉลิมพงษ์   พัดชา</t>
  </si>
  <si>
    <t>เฉลิมพงษ์  พัดชา</t>
  </si>
  <si>
    <t>สุภาพร   สายบุปผา</t>
  </si>
  <si>
    <t>สุภาพร  สายบุปผา</t>
  </si>
  <si>
    <t>มณี อ่อนหนู</t>
  </si>
  <si>
    <t>มณี   อ่อนหนู</t>
  </si>
  <si>
    <t>ละออ     คงดี</t>
  </si>
  <si>
    <t>9/12</t>
  </si>
  <si>
    <t>ละออ  คงดี</t>
  </si>
  <si>
    <t>นุวาด  พรหมขุนทอง</t>
  </si>
  <si>
    <t>สำเภเ  สระทองดี</t>
  </si>
  <si>
    <t>สำเภา   สระทองดี</t>
  </si>
  <si>
    <t>ราตรี   ทองคำ</t>
  </si>
  <si>
    <t>ราตรี  ทองคำ</t>
  </si>
  <si>
    <t>เยาวเรศ   กุมภาวงค์</t>
  </si>
  <si>
    <t>เยาวเรศ    กุมภาวงค์</t>
  </si>
  <si>
    <t>มิ่งขวัญ    อินทร์เสนา</t>
  </si>
  <si>
    <t>มิ่งขวัญ   อินทร์เสนา</t>
  </si>
  <si>
    <t>สมเพียง    หญีตจันทร์</t>
  </si>
  <si>
    <t>อนงค์   บุญมี</t>
  </si>
  <si>
    <t>อนงค์  บุญมี</t>
  </si>
  <si>
    <t>ประยงค์  ศรีเนตร</t>
  </si>
  <si>
    <t>8/17</t>
  </si>
  <si>
    <t>ระเบียบ   ทองอยู่</t>
  </si>
  <si>
    <t>ระเบียบ  ทองอยู่</t>
  </si>
  <si>
    <t>เครือวัลย์  ง่วนชู</t>
  </si>
  <si>
    <t>เครือวัลย์   ง่วนชู</t>
  </si>
  <si>
    <t>ปรีดา   ไชยณรงค์</t>
  </si>
  <si>
    <t>ปรีดา  ไชยณรงค์</t>
  </si>
  <si>
    <t>สมฤทัย   บุญคล่อง</t>
  </si>
  <si>
    <t>สมฤทัย  บุญคล่อง</t>
  </si>
  <si>
    <t>วรัญญา  รักษ์แดง</t>
  </si>
  <si>
    <t>วรัญญา   รักษ์แดง</t>
  </si>
  <si>
    <t>บุญยืน  ร่มเย็น</t>
  </si>
  <si>
    <t>333/2</t>
  </si>
  <si>
    <t>บุญยืน ร่มเย็น</t>
  </si>
  <si>
    <t>บานเย็น   สัยร้าย</t>
  </si>
  <si>
    <t>บานเย็น  สันร้าย</t>
  </si>
  <si>
    <t>เตือนใจ  สอสะอาด</t>
  </si>
  <si>
    <t>208/1</t>
  </si>
  <si>
    <t>วิภาพรรณ เทพทอง</t>
  </si>
  <si>
    <t>วิภาพรรณ  เทพทอง</t>
  </si>
  <si>
    <t>สร้อยสุดา  มิตรขุนทด</t>
  </si>
  <si>
    <t>สุพรรณตา  หนูแดง</t>
  </si>
  <si>
    <t>สายัณห์   มีเพียร</t>
  </si>
  <si>
    <t>แสงดาว   สิมมาหลวง</t>
  </si>
  <si>
    <t>ธีรพล   มีเพียร</t>
  </si>
  <si>
    <t>ประสิทธิ์   พัฒน์ทอง</t>
  </si>
  <si>
    <t>56/3</t>
  </si>
  <si>
    <t>จันทรา   พัฒน์ทอง</t>
  </si>
  <si>
    <t>เทพสุวรรณ   พัฒน์ทอง</t>
  </si>
  <si>
    <t>เทพประสิทธิ์   พัฒน์ทอง</t>
  </si>
  <si>
    <t>มินทรา   พัฒน์ทอง</t>
  </si>
  <si>
    <t>นลกานต์   ปิยะทัตทันธ์</t>
  </si>
  <si>
    <t>กิ้มจวน   องอาจ</t>
  </si>
  <si>
    <t>ณัฐพงษ์   องอาจ</t>
  </si>
  <si>
    <t>ชัยเฉลียว. พลประโคน</t>
  </si>
  <si>
    <t>รพสต.เขาค่าย/อสม./สคล.</t>
  </si>
  <si>
    <t>อนันต์ หนูยัง</t>
  </si>
  <si>
    <t>ปรืยาเรืองจันทร์</t>
  </si>
  <si>
    <t>รพสตฺบ้านดอนทราย</t>
  </si>
  <si>
    <t>ภัทรวิชช์  ปลื้มใจ</t>
  </si>
  <si>
    <t>รพสต.เขาค่าย/อสม./สคล</t>
  </si>
  <si>
    <t>จตุพร ปลื้มใจ</t>
  </si>
  <si>
    <t>วัฒนา.  ปลื้มใจ</t>
  </si>
  <si>
    <t>ประหยัดเงิน, เพื่อสุขภาพท่านเอง, ผู้นำชุมชนชักชวน, จนท.สาธารณสุข/ อสม. ชวน</t>
  </si>
  <si>
    <t>ขวัญเรือน สิงอุดม</t>
  </si>
  <si>
    <t>เดือนเพ็ญ  สัมมูลรัมย์</t>
  </si>
  <si>
    <t>ประหยัดเงิน, เพื่อลูกและครอบครัว, เพื่อน/คนในชุมชน ชวนเลิก, จนท.สาธารณสุข/ อสม. ชวน</t>
  </si>
  <si>
    <t>สุกัญญา .สัมมูลรัมย์</t>
  </si>
  <si>
    <t>อินตา  สัมมูลรัมย์</t>
  </si>
  <si>
    <t>นิติยา  พงษาปาน</t>
  </si>
  <si>
    <t>อนันต์.     ตังสุรัตน์</t>
  </si>
  <si>
    <t>แสงนภา. ลี้รัตนะ</t>
  </si>
  <si>
    <t>ครรชิต ช่วยเต็ม</t>
  </si>
  <si>
    <t>ชมพูทุท .หวังผล</t>
  </si>
  <si>
    <t>ประดิษฐ์ .ละอองเอก</t>
  </si>
  <si>
    <t>วีรพล ละอองเอก</t>
  </si>
  <si>
    <t>ธีรศักดิ์  กอยนาพันธ์</t>
  </si>
  <si>
    <t>พจนี.เครือวัลย์</t>
  </si>
  <si>
    <t>สานิตย์. กอยนาพันธ์</t>
  </si>
  <si>
    <t>นาย น้อย  สวิงรัมย์</t>
  </si>
  <si>
    <t>รสุคนธ์..  ประเสริฐกุล</t>
  </si>
  <si>
    <t>แสงนภา..หลีรัตนะ</t>
  </si>
  <si>
    <t>วิศวะ.  ประเสริฐกุล</t>
  </si>
  <si>
    <t>ประหยัดเงิน, เพื่อน/คนในชุมชน ชวนเลิก, จนท.สาธารณสุข/ อสม. ชวน</t>
  </si>
  <si>
    <t>ยุวมายด์  ภูมิเรศสุนทร</t>
  </si>
  <si>
    <t>ศศิธร .แก้วนิล</t>
  </si>
  <si>
    <t>บุษรินทร์.  ปิตายัง</t>
  </si>
  <si>
    <t>ธนาธิป. ปิตายัง</t>
  </si>
  <si>
    <t>ประหยัดเงิน, เพื่อสุขภาพท่านเอง, คนรักและเพื่อนชวน, จนท.สาธารณสุข/ อสม. ชวน</t>
  </si>
  <si>
    <t>ปิยะธิดา .สัตย์วงค์</t>
  </si>
  <si>
    <t>ศศิธร.  ปิตายัง</t>
  </si>
  <si>
    <t>จำนงค์ ..ภูมิเรศสุนทร</t>
  </si>
  <si>
    <t>พงษ์ศิริพัฒน์..น้อยบาท</t>
  </si>
  <si>
    <t>วรินรำไพ..ศรีคำภา</t>
  </si>
  <si>
    <t>พชรดนัย .น้อยบาท</t>
  </si>
  <si>
    <t>มนูณ  เพชรกรด</t>
  </si>
  <si>
    <t>บุญส่ง .ภูมิพันธ์</t>
  </si>
  <si>
    <t>พีระ เพชรกรด</t>
  </si>
  <si>
    <t>กัลยา   นุ้ยสุข</t>
  </si>
  <si>
    <t>106/1</t>
  </si>
  <si>
    <t>จันทร์เพ็ญ   ช่วยสงค์</t>
  </si>
  <si>
    <t>ประภาศรี   สิงห์ราพันธื</t>
  </si>
  <si>
    <t>โกวิทย์   น้อยโกสัย</t>
  </si>
  <si>
    <t>106/5</t>
  </si>
  <si>
    <t>สมพงษ์   น้อยโกสัย</t>
  </si>
  <si>
    <t>นันทชัย   น้อยโกสัย</t>
  </si>
  <si>
    <t>วิลาศ   รัตนไชย</t>
  </si>
  <si>
    <t>ธรรมนูญ   หัตถา</t>
  </si>
  <si>
    <t>25/18</t>
  </si>
  <si>
    <t>โสภี   หัตถา</t>
  </si>
  <si>
    <t>ฤทัยชนก  หัตถา</t>
  </si>
  <si>
    <t>ศศิวิมล   หัตถา</t>
  </si>
  <si>
    <t>อัจรีย์   ศักดิ์แก้ว</t>
  </si>
  <si>
    <t>25/25</t>
  </si>
  <si>
    <t>เชวงศักดิ์   ศักดิ์แก้ว</t>
  </si>
  <si>
    <t>สารภี   น้อยโกสัย</t>
  </si>
  <si>
    <t>106/6</t>
  </si>
  <si>
    <t>พิกุลทอง   คงทอง</t>
  </si>
  <si>
    <t>สมนึก   ทองอ่อน</t>
  </si>
  <si>
    <t>อัมพิกา   บุญประกอบ</t>
  </si>
  <si>
    <t>ณัฐพงศ์   ทองอ่อน</t>
  </si>
  <si>
    <t>อาวิกา   ทองอ่อน</t>
  </si>
  <si>
    <t>ทองคำ   สร้อยสังวาล</t>
  </si>
  <si>
    <t>วิลาวัลย์   เศรษพงษ์</t>
  </si>
  <si>
    <t>26/8</t>
  </si>
  <si>
    <t>สุรชาติ   เศรษพงษ์</t>
  </si>
  <si>
    <t>สุรเกียรติ   รัตนไชย</t>
  </si>
  <si>
    <t>จีรพัฒน์</t>
  </si>
  <si>
    <t>จีรนา   เศรษฐพงษ์</t>
  </si>
  <si>
    <t>รัตน์   พรมมุณี</t>
  </si>
  <si>
    <t>25/8</t>
  </si>
  <si>
    <t>ประดับ   พรมมุณี</t>
  </si>
  <si>
    <t>สุริยา   พรมมุณี</t>
  </si>
  <si>
    <t>รัตนากร   พรมมุณี</t>
  </si>
  <si>
    <t>วิณา   ศักดิ์ภิมล</t>
  </si>
  <si>
    <t>25/20</t>
  </si>
  <si>
    <t>วิทยากร   แช่มชื่น</t>
  </si>
  <si>
    <t>ประสิทธิ์ จันทร์ส่อง</t>
  </si>
  <si>
    <t>รพสต.เขาค่าย/อสม</t>
  </si>
  <si>
    <t>วัชรินทร์   พลสงคราม</t>
  </si>
  <si>
    <t>สุจินดา   เอียดนุ้ย</t>
  </si>
  <si>
    <t>สุวรรณ.   สังข์เสียงหวาน</t>
  </si>
  <si>
    <t>วานิชย์   แสงแก้ว</t>
  </si>
  <si>
    <t>6/5</t>
  </si>
  <si>
    <t>วัลภา   วีรนุช</t>
  </si>
  <si>
    <t>บุญเฮียง ศรีฐาน</t>
  </si>
  <si>
    <t>149/3</t>
  </si>
  <si>
    <t>นิรมล   พรหมขุนทอง</t>
  </si>
  <si>
    <t>6/9</t>
  </si>
  <si>
    <t>วิลาศ   คงหีต</t>
  </si>
  <si>
    <t>6/15</t>
  </si>
  <si>
    <t>ทิยาพร   คงหีต</t>
  </si>
  <si>
    <t>จิรายุ   พลสงคราม</t>
  </si>
  <si>
    <t>บัวลอย   จำเนียร</t>
  </si>
  <si>
    <t>ละออง.   ตังสุรัตน์</t>
  </si>
  <si>
    <t>นางแสงนภา.   ลี้รัตนะ</t>
  </si>
  <si>
    <t>สยาม   ทองอยู่</t>
  </si>
  <si>
    <t>6/12</t>
  </si>
  <si>
    <t>อดิศักดิ์   ทองอยู่</t>
  </si>
  <si>
    <t>สานน.     ตังสุรัตน์</t>
  </si>
  <si>
    <t>น.ส.อรวรรณ.   มาอยู่</t>
  </si>
  <si>
    <t>นางแสงนภา.    ลี้รัตนะ</t>
  </si>
  <si>
    <t>อรษา   ทองอยู่</t>
  </si>
  <si>
    <t>อทิตยา   ทองอยู่</t>
  </si>
  <si>
    <t>อำนาจ.     ตังสุรัตน์</t>
  </si>
  <si>
    <t>นส.อรวรรณ.   มาอยู่</t>
  </si>
  <si>
    <t>บุญสร้าง   คงทอง</t>
  </si>
  <si>
    <t>โสภา   คงทอง</t>
  </si>
  <si>
    <t>วิลิดา.    ตังสุรัตน์</t>
  </si>
  <si>
    <t>นสอรวรรณ.  มาอยู่</t>
  </si>
  <si>
    <t>นางแสงนภา.     ลี้รัตนะ</t>
  </si>
  <si>
    <t>ธงชัย   คงทอง</t>
  </si>
  <si>
    <t>ทิพรัตน์   คงทอง</t>
  </si>
  <si>
    <t>ณรงค์   คงทอง</t>
  </si>
  <si>
    <t>กาญจนา   คงทอง</t>
  </si>
  <si>
    <t>กันยารัตน์.      ตังสุรัตน์</t>
  </si>
  <si>
    <t>น.สอรวรรณ.    มาอยู่</t>
  </si>
  <si>
    <t>เชื้อ.    ปานเพชร</t>
  </si>
  <si>
    <t>พุธ คงแสงแก้ว</t>
  </si>
  <si>
    <t>นางพุธ คงแสงแก้ว</t>
  </si>
  <si>
    <t>บุญให้.    เจ้าเล่ห์</t>
  </si>
  <si>
    <t>น.สอรวรรณ.     มาอยู่</t>
  </si>
  <si>
    <t>วัชรินทร์.      ปานเพชร</t>
  </si>
  <si>
    <t>น.สอรวรรณ.   ปานเพชร</t>
  </si>
  <si>
    <t>สัญญา.     ปานเพชร</t>
  </si>
  <si>
    <t>น.สอรวรรณ.  มาอยู่</t>
  </si>
  <si>
    <t>วิชุดา.     ปานเพชร</t>
  </si>
  <si>
    <t>น.สอรวรรณ.   มาอยู่</t>
  </si>
  <si>
    <t>สามารถ.     ปานเพชร</t>
  </si>
  <si>
    <t>จันทร์เพ็ญ.     ปานเพชร</t>
  </si>
  <si>
    <t>นางแสงนภา.    รัตนะ</t>
  </si>
  <si>
    <t>เรืองเดช โตพุนพิน</t>
  </si>
  <si>
    <t>นายสุรินทร์.     อุ่นใจ</t>
  </si>
  <si>
    <t>ระพีภรณ์.      อุ่นใจ</t>
  </si>
  <si>
    <t>รพสตทุ่งระยะ</t>
  </si>
  <si>
    <t>บุญธรรม. เสนะ</t>
  </si>
  <si>
    <t>อรัญญา เสนะ</t>
  </si>
  <si>
    <t>นัฏฐิกา แก้ววารี</t>
  </si>
  <si>
    <t>ศราวุธ เกษสถิต</t>
  </si>
  <si>
    <t>ศราวุธ  เกษสถิต</t>
  </si>
  <si>
    <t>เอกชัย หัตถา</t>
  </si>
  <si>
    <t>เพื่อสุขภาพท่านเอง, เพื่อเป็นแบบอย่างที่ดีให้กับคนอื่นๆ, ผู้นำชุมชนชักชวน, จนท.สาธารณสุข/ อสม. ชวน</t>
  </si>
  <si>
    <t>จันทิมา หัตถา</t>
  </si>
  <si>
    <t>จันทิมา  หัตถา</t>
  </si>
  <si>
    <t>เด็กหญิงต</t>
  </si>
  <si>
    <t>ศิรภัสสร เกษสถิต</t>
  </si>
  <si>
    <t>จรัส แก้วพงัน</t>
  </si>
  <si>
    <t>บุญพา เกษสถิต</t>
  </si>
  <si>
    <t>บุญยัง เกษสถิต</t>
  </si>
  <si>
    <t>ศักดิ์รินทร์ เกษสถิต</t>
  </si>
  <si>
    <t xml:space="preserve">35\4 </t>
  </si>
  <si>
    <t>สมพร ศรีสินธุ์</t>
  </si>
  <si>
    <t>นางนิภา.  อุ่นใจ</t>
  </si>
  <si>
    <t>ระพีภร์.   อุ่นใจ</t>
  </si>
  <si>
    <t>ระพีภร</t>
  </si>
  <si>
    <t>นายณัฐกิตติ์.  คงมั่น</t>
  </si>
  <si>
    <t>ระพีภรณ์.   อุ่นใจ</t>
  </si>
  <si>
    <t>ระพีภรณ์</t>
  </si>
  <si>
    <t>นางสาวระพีภร์.  อุ่นใจ</t>
  </si>
  <si>
    <t>ระพีภรณ์.  อุ่นใจ</t>
  </si>
  <si>
    <t>ระสตทุ่งระยะ</t>
  </si>
  <si>
    <t>สมเจตน์   เพ็ญสวัสดิ์</t>
  </si>
  <si>
    <t>6/6</t>
  </si>
  <si>
    <t>สุวนิตร์   เพ็ญสวัสดิ์</t>
  </si>
  <si>
    <t>ชวนาฏ   พูลสวัสดิ์</t>
  </si>
  <si>
    <t>สุดี   พลสงคราม</t>
  </si>
  <si>
    <t>ตรีเทพ   พลสงคราม</t>
  </si>
  <si>
    <t>ร.พ.ส.ต.  บ้านดอนทราย</t>
  </si>
  <si>
    <t>เเสงนภา  ลี้รัตนะ</t>
  </si>
  <si>
    <t>บรรลูน  ลิสวัสดิ์</t>
  </si>
  <si>
    <t>นาง สุมาลี ลิสวัสดิ์</t>
  </si>
  <si>
    <t>อสม..</t>
  </si>
  <si>
    <t>สุมาลี ลิสวัสดิ์</t>
  </si>
  <si>
    <t>วีระศักดิ์ ลิสวัสดิ์</t>
  </si>
  <si>
    <t>นางสุมาลี ลิสวัสดิ์</t>
  </si>
  <si>
    <t>บุญธรรม แสงเพ็ง</t>
  </si>
  <si>
    <t>66/10</t>
  </si>
  <si>
    <t>วรรณี จันทร์สวี</t>
  </si>
  <si>
    <t>รพใสต.ทุ่งระยะ</t>
  </si>
  <si>
    <t>บรรลูน ลิสวัสดิ์</t>
  </si>
  <si>
    <t>จุรีรัตน์ นุ้ยสุข</t>
  </si>
  <si>
    <t>2/4</t>
  </si>
  <si>
    <t>ดวงฤดี เนาวบุตร</t>
  </si>
  <si>
    <t>สายันห์ แทนกุดเรือ</t>
  </si>
  <si>
    <t>นงเยาว์ ถาวรวงศ์</t>
  </si>
  <si>
    <t>สุมล ถาวรวงศ์</t>
  </si>
  <si>
    <t>บุญรัตน์ แก้วบำรุง</t>
  </si>
  <si>
    <t>จบ ไกรแก้ว</t>
  </si>
  <si>
    <t>สุณีสา เคี้ยนบุ้น</t>
  </si>
  <si>
    <t>สมจิตร โลมา</t>
  </si>
  <si>
    <t>รพ.สต. ทุ่งระยะ</t>
  </si>
  <si>
    <t>บุญจริง เคี้ยนบุ้น</t>
  </si>
  <si>
    <t>สารภี  สมศรี</t>
  </si>
  <si>
    <t>ร.พ.ส.ต. บ้านดอนทราย</t>
  </si>
  <si>
    <t>กิตติกร  ชาผญนคร</t>
  </si>
  <si>
    <t>รัชนี  ชาญนครร</t>
  </si>
  <si>
    <t>เเสงนภา   ลี้รัตนะ</t>
  </si>
  <si>
    <t>สหรัฐ  ไชยสวัสดิ์</t>
  </si>
  <si>
    <t>69/7</t>
  </si>
  <si>
    <t>นางรัชนีชาญนคร</t>
  </si>
  <si>
    <t>นาง  แสงนภา  ลี้รัตนะ</t>
  </si>
  <si>
    <t>ปัญญา  เเซ่อึ้ง</t>
  </si>
  <si>
    <t>นางรัชนี  ชาญนคร</t>
  </si>
  <si>
    <t>นางแสงนภา  ลี้รัตนะ</t>
  </si>
  <si>
    <t>มนู  สักกามาตย์</t>
  </si>
  <si>
    <t>นาง  รัชนี  ชาญนคน</t>
  </si>
  <si>
    <t>อุษา  สักกามาตย์</t>
  </si>
  <si>
    <t>สมคิด  สมศรี</t>
  </si>
  <si>
    <t>นาง  รัชนี  ชาญนคา</t>
  </si>
  <si>
    <t>เเสงนภาลี้รัตนะ</t>
  </si>
  <si>
    <t>นาง  จีน  สมศรี</t>
  </si>
  <si>
    <t>54/3</t>
  </si>
  <si>
    <t>ร.พ.ส.ตบ้านดอนทราย</t>
  </si>
  <si>
    <t>วิรัตน์  พูลสวัสดิ์</t>
  </si>
  <si>
    <t>15/5</t>
  </si>
  <si>
    <t>ร.พ.ต.ต.  บ้านดอนทราย</t>
  </si>
  <si>
    <t>จรัญ  สมศรี</t>
  </si>
  <si>
    <t>บุญส่ง  เมืองสมัย</t>
  </si>
  <si>
    <t>38/5</t>
  </si>
  <si>
    <t>ประสิทธิ์ นาดี</t>
  </si>
  <si>
    <t>นายบุญมี ตอรบรัมย์</t>
  </si>
  <si>
    <t>ประสงค์  ไทยเจริญ</t>
  </si>
  <si>
    <t>บุญมี  ตอรบรัมย์</t>
  </si>
  <si>
    <t>มณีรัตน์  ศรีสุข</t>
  </si>
  <si>
    <t>สุนิสา  กุลชาติ</t>
  </si>
  <si>
    <t>บังอร  ภูมิค้า</t>
  </si>
  <si>
    <t>58/1</t>
  </si>
  <si>
    <t>นส.สุนิสา กุลชาติ</t>
  </si>
  <si>
    <t>สุนารี  ยอดมณี</t>
  </si>
  <si>
    <t>116/2</t>
  </si>
  <si>
    <t>อุทิศ กุลชาติ</t>
  </si>
  <si>
    <t>น.ส.สุนิสา. กุลชาติ</t>
  </si>
  <si>
    <t>น.ส.สุนิสา  กุลชาติ</t>
  </si>
  <si>
    <t>ประยุทธ บุตรดาวงษ์</t>
  </si>
  <si>
    <t>46/4</t>
  </si>
  <si>
    <t>น.ส. สุนิสา กุลชาติ</t>
  </si>
  <si>
    <t>เสรีขวัญเมือง</t>
  </si>
  <si>
    <t>นาง  จรัสศรี  ขวัญเมือง</t>
  </si>
  <si>
    <t>ภูวนาตร์. สมสุริวงค์</t>
  </si>
  <si>
    <t>นางรันติกา สมสุริวงค์</t>
  </si>
  <si>
    <t>ประญัติ  สมสุริวงค์</t>
  </si>
  <si>
    <t>ปิ่นมณี ชำนาญกิจ</t>
  </si>
  <si>
    <t>นางรันติกา  สมสุริวงค์</t>
  </si>
  <si>
    <t>รันติกา สมสุริวงค์</t>
  </si>
  <si>
    <t>ชัยพร  เสนพันธ์</t>
  </si>
  <si>
    <t>นางรันติกา .สมสุริวงค์</t>
  </si>
  <si>
    <t>สาโรจน์ สินกัน</t>
  </si>
  <si>
    <t>ประหยัดเงิน, เพื่อลูกและครอบครัว, เพื่อสุขภาพท่านเอง, เพื่อน/คนในชุมชน ชวนเลิก, เพื่อเป็นแบบอย่างที่ดีให้กับคนอื่นๆ, จนท.สาธารณสุข/ อสม. ชวน</t>
  </si>
  <si>
    <t>สายใจ บุญแดง</t>
  </si>
  <si>
    <t>นางสาวสายใจ บุญแดง</t>
  </si>
  <si>
    <t>รพ.สตทุ่งระยะ</t>
  </si>
  <si>
    <t>สายใจ เหมะ</t>
  </si>
  <si>
    <t>40/3</t>
  </si>
  <si>
    <t>สายใจ</t>
  </si>
  <si>
    <t>นางจรัสศรี  ขวัญเมือง</t>
  </si>
  <si>
    <t>ร. พ. สต บ้านดอนทราย</t>
  </si>
  <si>
    <t>นางเเสงนภา ลี้รัตนะ</t>
  </si>
  <si>
    <t>เรวดี ขวัญเมือง</t>
  </si>
  <si>
    <t>น. ส เรวดี  ขวัญเมือง</t>
  </si>
  <si>
    <t>ร.พ.   สต บ้านดอนทราย</t>
  </si>
  <si>
    <t>330/1</t>
  </si>
  <si>
    <t>145/1</t>
  </si>
  <si>
    <t>311/4</t>
  </si>
  <si>
    <t>311/2</t>
  </si>
  <si>
    <t>114/2</t>
  </si>
  <si>
    <t>138/1</t>
  </si>
  <si>
    <t>93/11</t>
  </si>
  <si>
    <t>สนชัย  สมศรี</t>
  </si>
  <si>
    <t>มณีนวล   ฤทธิโสม</t>
  </si>
  <si>
    <t>81/5</t>
  </si>
  <si>
    <t>ดวงเดือน   คงทอง</t>
  </si>
  <si>
    <t>นพดล   คงทอง</t>
  </si>
  <si>
    <t>พยงค์   คงทอง</t>
  </si>
  <si>
    <t>สุจิตรา   แดงศิริ</t>
  </si>
  <si>
    <t>ใจ ทิพย์รัตน์</t>
  </si>
  <si>
    <t>89/4</t>
  </si>
  <si>
    <t>อนุสรณ์ นุ้ยสุข</t>
  </si>
  <si>
    <t>สุวรรณา นุ้ยสุข</t>
  </si>
  <si>
    <t>สาวิตรี เย็นสุข</t>
  </si>
  <si>
    <t>73/3</t>
  </si>
  <si>
    <t>อโนชา วีระกุล</t>
  </si>
  <si>
    <t>จีระภา รัตนศิลา</t>
  </si>
  <si>
    <t>73/6</t>
  </si>
  <si>
    <t>ประยงค์ มานพ</t>
  </si>
  <si>
    <t>อังคณา วรรณนิยม</t>
  </si>
  <si>
    <t>เพ็ญจมาศ ศรีคง</t>
  </si>
  <si>
    <t>ชัยพร วงศ์สุวัฒน์</t>
  </si>
  <si>
    <t>สุนี วงศ์สุวัฒน์</t>
  </si>
  <si>
    <t>วยากรณ์ วิเชียร</t>
  </si>
  <si>
    <t>วิบูลย์ ทองเขาล้าน</t>
  </si>
  <si>
    <t>73/5</t>
  </si>
  <si>
    <t>อ้อมใจ   จินาตง</t>
  </si>
  <si>
    <t>จรินทร์   จินาตง</t>
  </si>
  <si>
    <t>สุวิทย์   เกตเลขวัตร</t>
  </si>
  <si>
    <t>94/8</t>
  </si>
  <si>
    <t>จรีพร   เกตเลขวัตร</t>
  </si>
  <si>
    <t>94/3</t>
  </si>
  <si>
    <t>อาทิตยา   เกตเลขวัตร</t>
  </si>
  <si>
    <t>สุวรรณ   ศรีน่วม</t>
  </si>
  <si>
    <t>เสาวณี   ศรีน่วม</t>
  </si>
  <si>
    <t>นัฐพงษ์   ศรีน่วม</t>
  </si>
  <si>
    <t>สมชัย   เกตเลขวัตร</t>
  </si>
  <si>
    <t>94/5</t>
  </si>
  <si>
    <t>สุเนตร   จินาตง</t>
  </si>
  <si>
    <t>สมศรี   จินาตง</t>
  </si>
  <si>
    <t>สหัถ   เกตเลขวัตร</t>
  </si>
  <si>
    <t>94/4</t>
  </si>
  <si>
    <t>ดวงภินิตร์   เกตเลขวัตร</t>
  </si>
  <si>
    <t>เฉลิม   เกตเลขวัตร</t>
  </si>
  <si>
    <t>ทองดี   คูทองทุ่ง</t>
  </si>
  <si>
    <t>กาญจนา   คูทองทุ่ง</t>
  </si>
  <si>
    <t>มโน   โกษฐเพชร</t>
  </si>
  <si>
    <t>สุภาพร   โกษฐเพชร</t>
  </si>
  <si>
    <t>อธิยุต   โกษฐเพชร</t>
  </si>
  <si>
    <t>นันทรัตน์   โกษฐเพชร</t>
  </si>
  <si>
    <t>ธัญญรัตน์   น้อยเภา</t>
  </si>
  <si>
    <t>ลูกจันทร์ เกษสถิตย์</t>
  </si>
  <si>
    <t>ประหยัดเงิน, เพื่อลูกและครอบครัว, ได้บุญ/รักษาศีล, เพื่อเป็นแบบอย่างที่ดีให้กับคนอื่นๆ, จนท.สาธารณสุข/ อสม. ชวน</t>
  </si>
  <si>
    <t xml:space="preserve">แสงนภา หลีรัตนะ </t>
  </si>
  <si>
    <t>สุชิรา,เหมะ</t>
  </si>
  <si>
    <t>สายใจเหมะ</t>
  </si>
  <si>
    <t>แสงนภา,หลีรัตนะ</t>
  </si>
  <si>
    <t>เอกพันธ์   โกษฐเพชร</t>
  </si>
  <si>
    <t>เรวดี  ทองพูน</t>
  </si>
  <si>
    <t>สุวณีย์   ซั่วเซ่งอี่</t>
  </si>
  <si>
    <t>63/3</t>
  </si>
  <si>
    <t>สุวณีย์  ซั่วเซ่งอี่</t>
  </si>
  <si>
    <t>รพสต.ทุ่งระยะ</t>
  </si>
  <si>
    <t>สุกัญญา ปานสมุทร</t>
  </si>
  <si>
    <t>พฤฒินันท์ เกษสถิต</t>
  </si>
  <si>
    <t>วิภาพลศร</t>
  </si>
  <si>
    <t>56ปี</t>
  </si>
  <si>
    <t>นางโสภาพิชยกัลป์</t>
  </si>
  <si>
    <t>51ปี</t>
  </si>
  <si>
    <t>นาวโสภา.....พิชยกัลป์ร.พสต</t>
  </si>
  <si>
    <t>ร.พสตทุ่งระยะ</t>
  </si>
  <si>
    <t>แสงนภา...หลีรัตน</t>
  </si>
  <si>
    <t>ตะติสา นามโคตร</t>
  </si>
  <si>
    <t>66/8</t>
  </si>
  <si>
    <t>อรณี     ศุภกิจรัตนากุล</t>
  </si>
  <si>
    <t>ร พ.สต.ทุงระยะ</t>
  </si>
  <si>
    <t>รวีวรรณ​  พูลเขาล้าน</t>
  </si>
  <si>
    <t>รวีวรรณ​  พู​ลเขา​ล้าน​</t>
  </si>
  <si>
    <t>แสงนภา​  หลีรัตนะ</t>
  </si>
  <si>
    <t>นางประยงค์ มานพ</t>
  </si>
  <si>
    <t>นภัสสรวินทรเวช</t>
  </si>
  <si>
    <t>นภัสสร</t>
  </si>
  <si>
    <t>รพ ฺสตฺทุ่งระยะ</t>
  </si>
  <si>
    <t>เชตร ศรีสาสนา</t>
  </si>
  <si>
    <t>นางเชตร์ ศรีสนา</t>
  </si>
  <si>
    <t>อานามัย</t>
  </si>
  <si>
    <t>พวงค์   โกษฐเพชร</t>
  </si>
  <si>
    <t>ดำเนิน   โกษฐเพชร</t>
  </si>
  <si>
    <t>นิตย์   โกษฐเพชร</t>
  </si>
  <si>
    <t>ฤกษ์ชัย   โกษฐเพชร</t>
  </si>
  <si>
    <t>นาม   โกษฐเพชร</t>
  </si>
  <si>
    <t>สมศรี   โกษฐเพชร</t>
  </si>
  <si>
    <t>อำภา   โกษฐเพชร</t>
  </si>
  <si>
    <t>ฉมาฎล  ทองพูน</t>
  </si>
  <si>
    <t>พิมล   โกษฐเพชร</t>
  </si>
  <si>
    <t>ปรานอม   โกษฐเพชร</t>
  </si>
  <si>
    <t>อภิญญา   เพชรชู</t>
  </si>
  <si>
    <t>ดลสันต์   เพียรพิจิตร</t>
  </si>
  <si>
    <t xml:space="preserve"> พงศ์แสน อภัยทูล</t>
  </si>
  <si>
    <t>พงศ์แสน อภัยทูล</t>
  </si>
  <si>
    <t>เอี่ยน   ศิริพัฒน์</t>
  </si>
  <si>
    <t>เสมอ   นุ้ยสุข</t>
  </si>
  <si>
    <t>บุญนำ   โกษฐเพชร</t>
  </si>
  <si>
    <t>พิมพ์ใจ   โกษฐเพชร</t>
  </si>
  <si>
    <t>สรศักดิ์   โกษฐเพชร</t>
  </si>
  <si>
    <t>ปวรรณสร   โกษฐเพชร</t>
  </si>
  <si>
    <t>ทนชาติ   โกษฐเพชร</t>
  </si>
  <si>
    <t>นารีรัตน์   โกษฐเพชร</t>
  </si>
  <si>
    <t>ประเทือง   ปรีชาเดช</t>
  </si>
  <si>
    <t>สมบุญ   ปรีชาเดช</t>
  </si>
  <si>
    <t>วิทูรณ์   ปรีชาเดช</t>
  </si>
  <si>
    <t>เสน่ห์   ปรีชาเดช</t>
  </si>
  <si>
    <t>บุญเหลือ   จุลสัย</t>
  </si>
  <si>
    <t>ปรานอม   ทินแก้ว</t>
  </si>
  <si>
    <t>ขวัญหทัย   ศักดา</t>
  </si>
  <si>
    <t>ธนู   โกษฐเพชร</t>
  </si>
  <si>
    <t>10/9</t>
  </si>
  <si>
    <t>ปราณีต   สีขาว</t>
  </si>
  <si>
    <t>ธีระพรรณ   จุลสัย</t>
  </si>
  <si>
    <t>36/3</t>
  </si>
  <si>
    <t>วิชาญ อ้นสุวรรณ</t>
  </si>
  <si>
    <t>กรรณิการ์  อ้นสุวรรณ</t>
  </si>
  <si>
    <t>จิตร   ทองคำ</t>
  </si>
  <si>
    <t>สมปอง   ดาวเรือง</t>
  </si>
  <si>
    <t>ศตวรรษ   ดาวเรือง</t>
  </si>
  <si>
    <t>เอกชัย   ดาวเรือง</t>
  </si>
  <si>
    <t>เอกชัย   ไข้บวช</t>
  </si>
  <si>
    <t>จรูญ   สุดสวาสดิ์</t>
  </si>
  <si>
    <t>นิรัช   สุดสวาสดิ์</t>
  </si>
  <si>
    <t>อุรา   โกษฐเพชร</t>
  </si>
  <si>
    <t>สิทธินนท์   โกษฐเพชร</t>
  </si>
  <si>
    <t>กชกร   โกษฐเพชร</t>
  </si>
  <si>
    <t>นึก   โกษฐเพชร</t>
  </si>
  <si>
    <t>เกษมสุข   โกษฐเพชร</t>
  </si>
  <si>
    <t>คำรณ   กองยอด</t>
  </si>
  <si>
    <t>126/1</t>
  </si>
  <si>
    <t>พรรัตน์   กองยอด</t>
  </si>
  <si>
    <t>สุรศักดิ์   สุดสวาสดิ์</t>
  </si>
  <si>
    <t>12/3</t>
  </si>
  <si>
    <t>จินตนา   สุดสวาสดิ์</t>
  </si>
  <si>
    <t>เหียน   โกษฐเพชร</t>
  </si>
  <si>
    <t>1/1</t>
  </si>
  <si>
    <t>อำนวย   ขนอม</t>
  </si>
  <si>
    <t>ลาบ   ช่วยแป้น</t>
  </si>
  <si>
    <t>สมบูรณ์   ช่วยแป้น</t>
  </si>
  <si>
    <t>สงคราม   ช่วยแป้น</t>
  </si>
  <si>
    <t>พรจิตร   เพชรล้อม</t>
  </si>
  <si>
    <t>สมชัย   เพ็ญสวัสดิ์</t>
  </si>
  <si>
    <t>บรรณัฐพร   ช่วยรอด</t>
  </si>
  <si>
    <t>จิราภรณ์   ช่วยแป้น</t>
  </si>
  <si>
    <t>อนันต์   ช่วยแป้น</t>
  </si>
  <si>
    <t>วิทยา   แก้วปประไพ</t>
  </si>
  <si>
    <t>กาญจนา   ช่วยแป้น</t>
  </si>
  <si>
    <t>บุญโรจน์   สุดสวาสดิ์</t>
  </si>
  <si>
    <t>มะลิ   สุดสวาสดิ์</t>
  </si>
  <si>
    <t>สุธางค์รัตน์   บุญเกิด</t>
  </si>
  <si>
    <t>สมเดช   ปรีชาเดช</t>
  </si>
  <si>
    <t>สารภี   ปรีชาเดช</t>
  </si>
  <si>
    <t>เดชา   ปรีชาเดช</t>
  </si>
  <si>
    <t>นางเกษร    พิชยกัลป์</t>
  </si>
  <si>
    <t>เกษร  พิชยกัลป์</t>
  </si>
  <si>
    <t>แสงนภา     หลีรัตนะ</t>
  </si>
  <si>
    <t>สมยศ   จำเดิม</t>
  </si>
  <si>
    <t>ภาณี   จำเดิม</t>
  </si>
  <si>
    <t>สุชาดา   จำเดิม</t>
  </si>
  <si>
    <t>ภิญโญ   ศรีงาม</t>
  </si>
  <si>
    <t>นงรักษ์   ศรีงาม</t>
  </si>
  <si>
    <t>สุปรีญา   ศรีงาม</t>
  </si>
  <si>
    <t>วัชโรทัย   ศรีงาม</t>
  </si>
  <si>
    <t>วืทยา   แก้วประไพ</t>
  </si>
  <si>
    <t>นัฐวุฒิ   ศรีงาม</t>
  </si>
  <si>
    <t>สณทยา   การิกาญจน์</t>
  </si>
  <si>
    <t>อรุณ   การิกาญจน์</t>
  </si>
  <si>
    <t>เจนจิรา   การิกาญจน์</t>
  </si>
  <si>
    <t>สุภาพร   การิกาญจน์</t>
  </si>
  <si>
    <t>บุญส่ง   จินาตง</t>
  </si>
  <si>
    <t>นิธิศ   จินาตง</t>
  </si>
  <si>
    <t>โกสิทธิ์   สุกรี</t>
  </si>
  <si>
    <t>เอกสิทธิ์   สุกรี</t>
  </si>
  <si>
    <t>วิษณุ   สุกรี</t>
  </si>
  <si>
    <t>นุชนาถ   สุกรี</t>
  </si>
  <si>
    <t>วิน   บุญสิทธิ์</t>
  </si>
  <si>
    <t>ปิยะ   นวลเจริญ</t>
  </si>
  <si>
    <t>รุ่งนภา   นวลเจริญ</t>
  </si>
  <si>
    <t>อรวรรณ   นวลเจริญ</t>
  </si>
  <si>
    <t>มนธิชา   นวลเจริญ</t>
  </si>
  <si>
    <t>ยงยุทธ   พรหมบางญวน</t>
  </si>
  <si>
    <t>ศรัญญา   พรหมบางญวน</t>
  </si>
  <si>
    <t>จันทนา   พรหมบางญวน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</si>
</sst>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m/d/yyyy\ h:mm:ss"/>
  </numFmts>
  <fonts count="8" x14ac:knownFonts="1">
    <font>
      <sz val="10"/>
      <color rgb="FF000000"/>
      <name val="Arial"/>
    </font>
    <font>
      <sz val="10"/>
      <name val="Arial"/>
      <family val="2"/>
    </font>
    <font>
      <sz val="10"/>
      <color rgb="FF000000"/>
      <name val="Arial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6"/>
      <color theme="0" tint="-0.14999847407452621"/>
      <name val="TH SarabunPSK"/>
      <family val="2"/>
    </font>
    <font>
      <sz val="16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 applyAlignment="1"/>
    <xf numFmtId="187" fontId="1" fillId="0" borderId="0" xfId="0" applyNumberFormat="1" applyFont="1" applyAlignment="1"/>
    <xf numFmtId="14" fontId="1" fillId="0" borderId="0" xfId="0" applyNumberFormat="1" applyFont="1" applyAlignment="1"/>
    <xf numFmtId="0" fontId="1" fillId="0" borderId="0" xfId="0" applyFont="1" applyAlignment="1"/>
    <xf numFmtId="0" fontId="1" fillId="0" borderId="0" xfId="0" quotePrefix="1" applyFont="1" applyAlignment="1"/>
    <xf numFmtId="3" fontId="1" fillId="0" borderId="0" xfId="0" applyNumberFormat="1" applyFont="1" applyAlignment="1"/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" fontId="4" fillId="0" borderId="5" xfId="0" applyNumberFormat="1" applyFont="1" applyBorder="1" applyAlignment="1">
      <alignment horizontal="center" vertical="center"/>
    </xf>
    <xf numFmtId="1" fontId="4" fillId="3" borderId="5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/>
    <xf numFmtId="1" fontId="3" fillId="0" borderId="1" xfId="0" applyNumberFormat="1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/>
    <xf numFmtId="0" fontId="2" fillId="0" borderId="1" xfId="0" applyFont="1" applyBorder="1" applyAlignment="1"/>
    <xf numFmtId="1" fontId="0" fillId="0" borderId="1" xfId="0" applyNumberFormat="1" applyFont="1" applyBorder="1" applyAlignment="1"/>
    <xf numFmtId="0" fontId="2" fillId="0" borderId="1" xfId="0" applyFont="1" applyFill="1" applyBorder="1" applyAlignment="1"/>
    <xf numFmtId="0" fontId="2" fillId="5" borderId="1" xfId="0" applyFont="1" applyFill="1" applyBorder="1" applyAlignment="1">
      <alignment horizontal="center" vertical="center"/>
    </xf>
    <xf numFmtId="1" fontId="0" fillId="5" borderId="1" xfId="0" applyNumberFormat="1" applyFont="1" applyFill="1" applyBorder="1" applyAlignment="1"/>
    <xf numFmtId="1" fontId="4" fillId="7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รพ.สต.!$B$4:$B$20</c:f>
              <c:strCache>
                <c:ptCount val="17"/>
                <c:pt idx="0">
                  <c:v>รพ.สวี</c:v>
                </c:pt>
                <c:pt idx="1">
                  <c:v>รพ.สต.สวี</c:v>
                </c:pt>
                <c:pt idx="2">
                  <c:v>รพ.สต.ปากแพรก</c:v>
                </c:pt>
                <c:pt idx="3">
                  <c:v>รพ.สต.ทุ่งระยะ</c:v>
                </c:pt>
                <c:pt idx="4">
                  <c:v>รพ.สต.บ้านคลองน้อย</c:v>
                </c:pt>
                <c:pt idx="5">
                  <c:v>รพ.สต.ท่าหิน</c:v>
                </c:pt>
                <c:pt idx="6">
                  <c:v>รพ.สต.ด่านสวี</c:v>
                </c:pt>
                <c:pt idx="7">
                  <c:v>รพ.สต.วิสัยใต้</c:v>
                </c:pt>
                <c:pt idx="8">
                  <c:v>รพ.สต.บ้านดอนทราย</c:v>
                </c:pt>
                <c:pt idx="9">
                  <c:v>รพ.สต.ครน</c:v>
                </c:pt>
                <c:pt idx="10">
                  <c:v>รพ.สต.บ้านน้ำฉา</c:v>
                </c:pt>
                <c:pt idx="11">
                  <c:v>รพ.สต.บ้านควนสามัคคี</c:v>
                </c:pt>
                <c:pt idx="12">
                  <c:v>รพ.สต.นาสัก</c:v>
                </c:pt>
                <c:pt idx="13">
                  <c:v>รพ.สต.บ้านแก่งกะทั่ง</c:v>
                </c:pt>
                <c:pt idx="14">
                  <c:v>รพ.สต.บ้านไทยพัฒนา</c:v>
                </c:pt>
                <c:pt idx="15">
                  <c:v>รพ.สต.เขาทะลุ</c:v>
                </c:pt>
                <c:pt idx="16">
                  <c:v>รพ.สต.เขาค่าย</c:v>
                </c:pt>
              </c:strCache>
            </c:strRef>
          </c:cat>
          <c:val>
            <c:numRef>
              <c:f>รพ.สต.!$V$4:$V$20</c:f>
              <c:numCache>
                <c:formatCode>0</c:formatCode>
                <c:ptCount val="17"/>
                <c:pt idx="0">
                  <c:v>45</c:v>
                </c:pt>
                <c:pt idx="1">
                  <c:v>17</c:v>
                </c:pt>
                <c:pt idx="2">
                  <c:v>103</c:v>
                </c:pt>
                <c:pt idx="3">
                  <c:v>81</c:v>
                </c:pt>
                <c:pt idx="4">
                  <c:v>94</c:v>
                </c:pt>
                <c:pt idx="5">
                  <c:v>175</c:v>
                </c:pt>
                <c:pt idx="6">
                  <c:v>105</c:v>
                </c:pt>
                <c:pt idx="7">
                  <c:v>23</c:v>
                </c:pt>
                <c:pt idx="8">
                  <c:v>236</c:v>
                </c:pt>
                <c:pt idx="9">
                  <c:v>90</c:v>
                </c:pt>
                <c:pt idx="10">
                  <c:v>63</c:v>
                </c:pt>
                <c:pt idx="11">
                  <c:v>66</c:v>
                </c:pt>
                <c:pt idx="12">
                  <c:v>576</c:v>
                </c:pt>
                <c:pt idx="13">
                  <c:v>117</c:v>
                </c:pt>
                <c:pt idx="14">
                  <c:v>130</c:v>
                </c:pt>
                <c:pt idx="15">
                  <c:v>53</c:v>
                </c:pt>
                <c:pt idx="16">
                  <c:v>507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989376"/>
        <c:axId val="136278528"/>
      </c:barChart>
      <c:catAx>
        <c:axId val="141989376"/>
        <c:scaling>
          <c:orientation val="minMax"/>
        </c:scaling>
        <c:delete val="0"/>
        <c:axPos val="b"/>
        <c:majorTickMark val="out"/>
        <c:minorTickMark val="none"/>
        <c:tickLblPos val="nextTo"/>
        <c:crossAx val="136278528"/>
        <c:crosses val="autoZero"/>
        <c:auto val="1"/>
        <c:lblAlgn val="ctr"/>
        <c:lblOffset val="100"/>
        <c:noMultiLvlLbl val="0"/>
      </c:catAx>
      <c:valAx>
        <c:axId val="13627852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419893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รพ.สต.!$B$25:$B$35</c:f>
              <c:strCache>
                <c:ptCount val="11"/>
                <c:pt idx="0">
                  <c:v>สวี</c:v>
                </c:pt>
                <c:pt idx="1">
                  <c:v>ปากแพรก</c:v>
                </c:pt>
                <c:pt idx="2">
                  <c:v>ทุ่งระยะ</c:v>
                </c:pt>
                <c:pt idx="3">
                  <c:v>วิสัยใต้</c:v>
                </c:pt>
                <c:pt idx="4">
                  <c:v>ครน</c:v>
                </c:pt>
                <c:pt idx="5">
                  <c:v>ด่านสวี</c:v>
                </c:pt>
                <c:pt idx="6">
                  <c:v>ท่าหิน</c:v>
                </c:pt>
                <c:pt idx="7">
                  <c:v>เขาทะลุ</c:v>
                </c:pt>
                <c:pt idx="8">
                  <c:v>เขาค่าย</c:v>
                </c:pt>
                <c:pt idx="9">
                  <c:v>นาสัก</c:v>
                </c:pt>
                <c:pt idx="10">
                  <c:v>นาโพธิ์</c:v>
                </c:pt>
              </c:strCache>
            </c:strRef>
          </c:cat>
          <c:val>
            <c:numRef>
              <c:f>รพ.สต.!$C$25:$C$35</c:f>
              <c:numCache>
                <c:formatCode>0</c:formatCode>
                <c:ptCount val="11"/>
                <c:pt idx="0">
                  <c:v>17</c:v>
                </c:pt>
                <c:pt idx="1">
                  <c:v>103</c:v>
                </c:pt>
                <c:pt idx="2">
                  <c:v>175</c:v>
                </c:pt>
                <c:pt idx="3">
                  <c:v>259</c:v>
                </c:pt>
                <c:pt idx="4">
                  <c:v>219</c:v>
                </c:pt>
                <c:pt idx="5">
                  <c:v>105</c:v>
                </c:pt>
                <c:pt idx="6">
                  <c:v>175</c:v>
                </c:pt>
                <c:pt idx="7">
                  <c:v>53</c:v>
                </c:pt>
                <c:pt idx="8">
                  <c:v>507</c:v>
                </c:pt>
                <c:pt idx="9">
                  <c:v>823</c:v>
                </c:pt>
                <c:pt idx="10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989888"/>
        <c:axId val="136280256"/>
      </c:barChart>
      <c:catAx>
        <c:axId val="141989888"/>
        <c:scaling>
          <c:orientation val="minMax"/>
        </c:scaling>
        <c:delete val="0"/>
        <c:axPos val="b"/>
        <c:majorTickMark val="out"/>
        <c:minorTickMark val="none"/>
        <c:tickLblPos val="nextTo"/>
        <c:crossAx val="136280256"/>
        <c:crosses val="autoZero"/>
        <c:auto val="1"/>
        <c:lblAlgn val="ctr"/>
        <c:lblOffset val="100"/>
        <c:noMultiLvlLbl val="0"/>
      </c:catAx>
      <c:valAx>
        <c:axId val="13628025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419898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400050</xdr:colOff>
      <xdr:row>1</xdr:row>
      <xdr:rowOff>19049</xdr:rowOff>
    </xdr:from>
    <xdr:to>
      <xdr:col>30</xdr:col>
      <xdr:colOff>809625</xdr:colOff>
      <xdr:row>24</xdr:row>
      <xdr:rowOff>171449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23</xdr:row>
      <xdr:rowOff>133349</xdr:rowOff>
    </xdr:from>
    <xdr:to>
      <xdr:col>17</xdr:col>
      <xdr:colOff>314325</xdr:colOff>
      <xdr:row>37</xdr:row>
      <xdr:rowOff>200024</xdr:rowOff>
    </xdr:to>
    <xdr:graphicFrame macro="">
      <xdr:nvGraphicFramePr>
        <xdr:cNvPr id="3" name="แผนภูมิ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Z2508"/>
  <sheetViews>
    <sheetView tabSelected="1" workbookViewId="0">
      <pane ySplit="1" topLeftCell="A2" activePane="bottomLeft" state="frozen"/>
      <selection pane="bottomLeft" activeCell="F2515" sqref="F2515"/>
    </sheetView>
  </sheetViews>
  <sheetFormatPr defaultColWidth="14.42578125" defaultRowHeight="15.75" customHeight="1" x14ac:dyDescent="0.2"/>
  <cols>
    <col min="1" max="1" width="21.5703125" customWidth="1"/>
    <col min="2" max="2" width="15" customWidth="1"/>
    <col min="3" max="3" width="21.5703125" customWidth="1"/>
    <col min="4" max="4" width="13.85546875" customWidth="1"/>
    <col min="5" max="5" width="16.5703125" customWidth="1"/>
    <col min="6" max="6" width="12.42578125" customWidth="1"/>
    <col min="7" max="7" width="14.85546875" customWidth="1"/>
    <col min="8" max="8" width="16.7109375" customWidth="1"/>
    <col min="9" max="9" width="16.42578125" customWidth="1"/>
    <col min="10" max="10" width="15" customWidth="1"/>
    <col min="11" max="13" width="21.5703125" customWidth="1"/>
    <col min="14" max="14" width="18.7109375" customWidth="1"/>
    <col min="15" max="15" width="16.85546875" customWidth="1"/>
    <col min="16" max="16" width="36" customWidth="1"/>
    <col min="17" max="28" width="21.5703125" customWidth="1"/>
  </cols>
  <sheetData>
    <row r="1" spans="1:23" ht="12.75" x14ac:dyDescent="0.2">
      <c r="A1" s="1" t="s">
        <v>788</v>
      </c>
      <c r="B1" t="s">
        <v>1</v>
      </c>
      <c r="C1" t="s">
        <v>789</v>
      </c>
      <c r="D1" t="s">
        <v>790</v>
      </c>
      <c r="E1" t="s">
        <v>791</v>
      </c>
      <c r="F1" t="s">
        <v>792</v>
      </c>
      <c r="G1" t="s">
        <v>793</v>
      </c>
      <c r="H1" t="s">
        <v>794</v>
      </c>
      <c r="I1" t="s">
        <v>2</v>
      </c>
      <c r="K1" t="s">
        <v>3</v>
      </c>
      <c r="L1" t="s">
        <v>4</v>
      </c>
      <c r="M1" t="s">
        <v>5</v>
      </c>
      <c r="N1" t="s">
        <v>6</v>
      </c>
      <c r="O1" t="s">
        <v>7</v>
      </c>
      <c r="P1" t="s">
        <v>8</v>
      </c>
      <c r="Q1" t="s">
        <v>9</v>
      </c>
      <c r="R1" t="s">
        <v>10</v>
      </c>
      <c r="S1" t="s">
        <v>11</v>
      </c>
      <c r="T1" t="s">
        <v>0</v>
      </c>
      <c r="U1" t="s">
        <v>12</v>
      </c>
      <c r="V1" s="1" t="s">
        <v>13</v>
      </c>
      <c r="W1" t="s">
        <v>14</v>
      </c>
    </row>
    <row r="2" spans="1:23" ht="12.75" x14ac:dyDescent="0.2">
      <c r="A2" s="2">
        <v>43278.577085972225</v>
      </c>
      <c r="B2" s="1" t="s">
        <v>22</v>
      </c>
      <c r="C2" s="1" t="s">
        <v>23</v>
      </c>
      <c r="D2" s="1">
        <v>31</v>
      </c>
      <c r="E2" s="1" t="s">
        <v>24</v>
      </c>
      <c r="F2" s="1">
        <v>9</v>
      </c>
      <c r="G2" s="1" t="s">
        <v>25</v>
      </c>
      <c r="H2" s="1" t="s">
        <v>26</v>
      </c>
      <c r="I2" s="1" t="s">
        <v>0</v>
      </c>
      <c r="J2" s="1"/>
      <c r="K2" s="1" t="s">
        <v>27</v>
      </c>
      <c r="L2" s="1" t="s">
        <v>28</v>
      </c>
      <c r="M2" s="1" t="s">
        <v>29</v>
      </c>
      <c r="N2" s="1" t="s">
        <v>19</v>
      </c>
      <c r="O2" s="1">
        <v>0</v>
      </c>
      <c r="P2" s="1" t="s">
        <v>30</v>
      </c>
      <c r="Q2" s="1" t="s">
        <v>21</v>
      </c>
      <c r="R2" s="1" t="s">
        <v>31</v>
      </c>
      <c r="T2" s="1"/>
      <c r="U2" s="3" t="s">
        <v>31</v>
      </c>
      <c r="V2" s="4">
        <v>43278</v>
      </c>
    </row>
    <row r="3" spans="1:23" ht="12.75" x14ac:dyDescent="0.2">
      <c r="A3" s="2">
        <v>43278.577644861114</v>
      </c>
      <c r="B3" s="1" t="s">
        <v>22</v>
      </c>
      <c r="C3" s="1" t="s">
        <v>32</v>
      </c>
      <c r="D3" s="1">
        <v>37</v>
      </c>
      <c r="E3" s="5" t="s">
        <v>33</v>
      </c>
      <c r="F3" s="1">
        <v>8</v>
      </c>
      <c r="G3" s="1" t="s">
        <v>34</v>
      </c>
      <c r="H3" s="1" t="s">
        <v>26</v>
      </c>
      <c r="I3" s="1" t="s">
        <v>0</v>
      </c>
      <c r="J3" s="1"/>
      <c r="K3" s="1" t="s">
        <v>27</v>
      </c>
      <c r="L3" s="1" t="s">
        <v>28</v>
      </c>
      <c r="M3" s="1" t="s">
        <v>29</v>
      </c>
      <c r="N3" s="1" t="s">
        <v>19</v>
      </c>
      <c r="O3" s="1">
        <v>0</v>
      </c>
      <c r="P3" s="1" t="s">
        <v>35</v>
      </c>
      <c r="Q3" s="1" t="s">
        <v>21</v>
      </c>
      <c r="R3" s="1" t="s">
        <v>32</v>
      </c>
      <c r="T3" s="1"/>
      <c r="U3" s="3" t="s">
        <v>32</v>
      </c>
      <c r="V3" s="4">
        <v>43278</v>
      </c>
    </row>
    <row r="4" spans="1:23" ht="12.75" x14ac:dyDescent="0.2">
      <c r="A4" s="2">
        <v>43278.579415300926</v>
      </c>
      <c r="B4" s="1" t="s">
        <v>36</v>
      </c>
      <c r="C4" s="1" t="s">
        <v>37</v>
      </c>
      <c r="D4" s="1">
        <v>47</v>
      </c>
      <c r="E4" s="1" t="s">
        <v>38</v>
      </c>
      <c r="F4" s="1">
        <v>7</v>
      </c>
      <c r="G4" s="4" t="s">
        <v>34</v>
      </c>
      <c r="H4" s="1" t="s">
        <v>26</v>
      </c>
      <c r="I4" s="1" t="s">
        <v>0</v>
      </c>
      <c r="J4" s="1"/>
      <c r="K4" s="1" t="s">
        <v>27</v>
      </c>
      <c r="L4" s="1" t="s">
        <v>28</v>
      </c>
      <c r="M4" s="1" t="s">
        <v>29</v>
      </c>
      <c r="N4" s="1" t="s">
        <v>39</v>
      </c>
      <c r="O4" s="1" t="s">
        <v>40</v>
      </c>
      <c r="P4" s="1" t="s">
        <v>20</v>
      </c>
      <c r="Q4" s="1" t="s">
        <v>21</v>
      </c>
      <c r="R4" s="1" t="s">
        <v>41</v>
      </c>
      <c r="T4" s="1"/>
      <c r="U4" s="3" t="s">
        <v>41</v>
      </c>
      <c r="V4" s="4">
        <v>43278</v>
      </c>
    </row>
    <row r="5" spans="1:23" ht="12.75" x14ac:dyDescent="0.2">
      <c r="A5" s="2">
        <v>43278.581561574072</v>
      </c>
      <c r="B5" s="1" t="s">
        <v>36</v>
      </c>
      <c r="C5" s="1" t="s">
        <v>42</v>
      </c>
      <c r="D5" s="1">
        <v>52</v>
      </c>
      <c r="E5" s="1">
        <v>59</v>
      </c>
      <c r="F5" s="1">
        <v>3</v>
      </c>
      <c r="G5" s="1" t="s">
        <v>43</v>
      </c>
      <c r="H5" s="1" t="s">
        <v>26</v>
      </c>
      <c r="I5" s="1" t="s">
        <v>0</v>
      </c>
      <c r="J5" s="1"/>
      <c r="K5" s="1" t="s">
        <v>27</v>
      </c>
      <c r="L5" s="1" t="s">
        <v>28</v>
      </c>
      <c r="M5" s="1" t="s">
        <v>29</v>
      </c>
      <c r="N5" s="1" t="s">
        <v>19</v>
      </c>
      <c r="O5" s="1">
        <v>0</v>
      </c>
      <c r="P5" s="1" t="s">
        <v>44</v>
      </c>
      <c r="Q5" s="1" t="s">
        <v>21</v>
      </c>
      <c r="R5" s="1" t="s">
        <v>42</v>
      </c>
      <c r="T5" s="1"/>
      <c r="U5" s="3" t="s">
        <v>45</v>
      </c>
      <c r="V5" s="4">
        <v>43278</v>
      </c>
    </row>
    <row r="6" spans="1:23" ht="12.75" x14ac:dyDescent="0.2">
      <c r="A6" s="2">
        <v>43278.581862766208</v>
      </c>
      <c r="B6" s="1" t="s">
        <v>36</v>
      </c>
      <c r="C6" s="1" t="s">
        <v>46</v>
      </c>
      <c r="D6" s="1">
        <v>41</v>
      </c>
      <c r="E6" s="1">
        <v>117</v>
      </c>
      <c r="F6" s="1">
        <v>11</v>
      </c>
      <c r="G6" s="1" t="s">
        <v>25</v>
      </c>
      <c r="H6" s="1" t="s">
        <v>26</v>
      </c>
      <c r="I6" s="1" t="s">
        <v>0</v>
      </c>
      <c r="J6" s="1"/>
      <c r="K6" s="1" t="s">
        <v>27</v>
      </c>
      <c r="L6" s="1" t="s">
        <v>17</v>
      </c>
      <c r="M6" s="1" t="s">
        <v>29</v>
      </c>
      <c r="N6" s="1" t="s">
        <v>19</v>
      </c>
      <c r="O6" s="1">
        <v>300</v>
      </c>
      <c r="P6" s="1" t="s">
        <v>47</v>
      </c>
      <c r="Q6" s="1" t="s">
        <v>21</v>
      </c>
      <c r="R6" s="1" t="s">
        <v>48</v>
      </c>
      <c r="T6" s="1"/>
      <c r="U6" s="3" t="s">
        <v>48</v>
      </c>
      <c r="V6" s="4">
        <v>43278</v>
      </c>
    </row>
    <row r="7" spans="1:23" ht="12.75" x14ac:dyDescent="0.2">
      <c r="A7" s="2">
        <v>43278.583583726853</v>
      </c>
      <c r="B7" s="1" t="s">
        <v>22</v>
      </c>
      <c r="C7" s="1" t="s">
        <v>49</v>
      </c>
      <c r="D7" s="1">
        <v>20</v>
      </c>
      <c r="E7" s="1">
        <v>241</v>
      </c>
      <c r="F7" s="1">
        <v>4</v>
      </c>
      <c r="G7" s="1" t="s">
        <v>25</v>
      </c>
      <c r="H7" s="1" t="s">
        <v>26</v>
      </c>
      <c r="I7" s="1" t="s">
        <v>0</v>
      </c>
      <c r="J7" s="1"/>
      <c r="K7" s="1" t="s">
        <v>50</v>
      </c>
      <c r="L7" s="1" t="s">
        <v>28</v>
      </c>
      <c r="M7" s="1" t="s">
        <v>29</v>
      </c>
      <c r="N7" s="1" t="s">
        <v>51</v>
      </c>
      <c r="O7" s="1">
        <v>0</v>
      </c>
      <c r="P7" s="1" t="s">
        <v>20</v>
      </c>
      <c r="Q7" s="1" t="s">
        <v>21</v>
      </c>
      <c r="R7" s="1" t="s">
        <v>49</v>
      </c>
      <c r="T7" s="1"/>
      <c r="U7" s="3" t="s">
        <v>49</v>
      </c>
      <c r="V7" s="4">
        <v>43278</v>
      </c>
    </row>
    <row r="8" spans="1:23" ht="12.75" x14ac:dyDescent="0.2">
      <c r="A8" s="2">
        <v>43278.584167222223</v>
      </c>
      <c r="B8" s="1" t="s">
        <v>36</v>
      </c>
      <c r="C8" s="1" t="s">
        <v>52</v>
      </c>
      <c r="D8" s="1">
        <v>34</v>
      </c>
      <c r="E8" s="1" t="s">
        <v>53</v>
      </c>
      <c r="F8" s="1">
        <v>7</v>
      </c>
      <c r="G8" s="1" t="s">
        <v>25</v>
      </c>
      <c r="H8" s="1" t="s">
        <v>26</v>
      </c>
      <c r="I8" s="1" t="s">
        <v>0</v>
      </c>
      <c r="J8" s="1"/>
      <c r="K8" s="1" t="s">
        <v>27</v>
      </c>
      <c r="L8" s="1" t="s">
        <v>17</v>
      </c>
      <c r="M8" s="1" t="s">
        <v>29</v>
      </c>
      <c r="N8" s="1" t="s">
        <v>19</v>
      </c>
      <c r="O8" s="1">
        <v>0</v>
      </c>
      <c r="P8" s="1" t="s">
        <v>54</v>
      </c>
      <c r="Q8" s="1" t="s">
        <v>21</v>
      </c>
      <c r="R8" s="1" t="s">
        <v>52</v>
      </c>
      <c r="T8" s="1"/>
      <c r="U8" s="3" t="s">
        <v>52</v>
      </c>
      <c r="V8" s="4">
        <v>43278</v>
      </c>
    </row>
    <row r="9" spans="1:23" ht="12.75" x14ac:dyDescent="0.2">
      <c r="A9" s="2">
        <v>43278.588335902779</v>
      </c>
      <c r="B9" s="1" t="s">
        <v>36</v>
      </c>
      <c r="C9" s="1" t="s">
        <v>55</v>
      </c>
      <c r="D9" s="1">
        <v>40</v>
      </c>
      <c r="E9" s="1" t="s">
        <v>56</v>
      </c>
      <c r="F9" s="1">
        <v>3</v>
      </c>
      <c r="G9" s="4" t="s">
        <v>34</v>
      </c>
      <c r="H9" s="1" t="s">
        <v>26</v>
      </c>
      <c r="I9" s="1" t="s">
        <v>0</v>
      </c>
      <c r="J9" s="1"/>
      <c r="K9" s="1" t="s">
        <v>27</v>
      </c>
      <c r="L9" s="1" t="s">
        <v>57</v>
      </c>
      <c r="M9" s="1" t="s">
        <v>29</v>
      </c>
      <c r="N9" s="1" t="s">
        <v>19</v>
      </c>
      <c r="O9" s="1">
        <v>0</v>
      </c>
      <c r="P9" s="1" t="s">
        <v>58</v>
      </c>
      <c r="Q9" s="1" t="s">
        <v>21</v>
      </c>
      <c r="R9" s="1" t="s">
        <v>59</v>
      </c>
      <c r="T9" s="1"/>
      <c r="U9" s="3" t="s">
        <v>60</v>
      </c>
      <c r="V9" s="4">
        <v>43278</v>
      </c>
    </row>
    <row r="10" spans="1:23" ht="12.75" x14ac:dyDescent="0.2">
      <c r="A10" s="2">
        <v>43278.590199895829</v>
      </c>
      <c r="B10" s="1" t="s">
        <v>36</v>
      </c>
      <c r="C10" s="1" t="s">
        <v>61</v>
      </c>
      <c r="D10" s="1">
        <v>42</v>
      </c>
      <c r="E10" s="1" t="s">
        <v>62</v>
      </c>
      <c r="F10" s="1">
        <v>4</v>
      </c>
      <c r="G10" s="4" t="s">
        <v>34</v>
      </c>
      <c r="H10" s="1" t="s">
        <v>26</v>
      </c>
      <c r="I10" s="1" t="s">
        <v>0</v>
      </c>
      <c r="J10" s="1"/>
      <c r="K10" s="1" t="s">
        <v>27</v>
      </c>
      <c r="L10" s="1" t="s">
        <v>57</v>
      </c>
      <c r="M10" s="1" t="s">
        <v>29</v>
      </c>
      <c r="N10" s="1" t="s">
        <v>19</v>
      </c>
      <c r="O10" s="1">
        <v>0</v>
      </c>
      <c r="P10" s="1" t="s">
        <v>58</v>
      </c>
      <c r="Q10" s="1" t="s">
        <v>21</v>
      </c>
      <c r="R10" s="1" t="s">
        <v>63</v>
      </c>
      <c r="T10" s="1"/>
      <c r="U10" s="3" t="s">
        <v>64</v>
      </c>
      <c r="V10" s="4">
        <v>43278</v>
      </c>
    </row>
    <row r="11" spans="1:23" ht="12.75" x14ac:dyDescent="0.2">
      <c r="A11" s="2">
        <v>43278.592546168977</v>
      </c>
      <c r="B11" s="1" t="s">
        <v>36</v>
      </c>
      <c r="C11" s="1" t="s">
        <v>65</v>
      </c>
      <c r="D11" s="1">
        <v>52</v>
      </c>
      <c r="E11" s="1" t="s">
        <v>66</v>
      </c>
      <c r="F11" s="1">
        <v>5</v>
      </c>
      <c r="G11" s="1" t="s">
        <v>25</v>
      </c>
      <c r="H11" s="1" t="s">
        <v>26</v>
      </c>
      <c r="I11" s="1" t="s">
        <v>0</v>
      </c>
      <c r="J11" s="1"/>
      <c r="K11" s="1" t="s">
        <v>27</v>
      </c>
      <c r="L11" s="1" t="s">
        <v>17</v>
      </c>
      <c r="M11" s="1" t="s">
        <v>29</v>
      </c>
      <c r="N11" s="1" t="s">
        <v>19</v>
      </c>
      <c r="O11" s="1" t="s">
        <v>67</v>
      </c>
      <c r="P11" s="1" t="s">
        <v>54</v>
      </c>
      <c r="Q11" s="1" t="s">
        <v>21</v>
      </c>
      <c r="R11" s="1" t="s">
        <v>68</v>
      </c>
      <c r="T11" s="1"/>
      <c r="U11" s="3" t="s">
        <v>68</v>
      </c>
      <c r="V11" s="4">
        <v>43278</v>
      </c>
    </row>
    <row r="12" spans="1:23" ht="12.75" x14ac:dyDescent="0.2">
      <c r="A12" s="2">
        <v>43278.592804826389</v>
      </c>
      <c r="B12" s="1" t="s">
        <v>36</v>
      </c>
      <c r="C12" s="1" t="s">
        <v>69</v>
      </c>
      <c r="D12" s="1">
        <v>43</v>
      </c>
      <c r="E12" s="1">
        <v>2438</v>
      </c>
      <c r="F12" s="1">
        <v>2</v>
      </c>
      <c r="G12" s="1" t="s">
        <v>70</v>
      </c>
      <c r="H12" s="1" t="s">
        <v>26</v>
      </c>
      <c r="I12" s="1" t="s">
        <v>0</v>
      </c>
      <c r="J12" s="1"/>
      <c r="K12" s="1" t="s">
        <v>27</v>
      </c>
      <c r="L12" s="1" t="s">
        <v>57</v>
      </c>
      <c r="M12" s="1" t="s">
        <v>29</v>
      </c>
      <c r="N12" s="1" t="s">
        <v>19</v>
      </c>
      <c r="O12" s="1">
        <v>0</v>
      </c>
      <c r="P12" s="1" t="s">
        <v>71</v>
      </c>
      <c r="Q12" s="1" t="s">
        <v>21</v>
      </c>
      <c r="R12" s="1" t="s">
        <v>72</v>
      </c>
      <c r="T12" s="1"/>
      <c r="U12" s="3" t="s">
        <v>72</v>
      </c>
      <c r="V12" s="4">
        <v>43278</v>
      </c>
    </row>
    <row r="13" spans="1:23" ht="12.75" x14ac:dyDescent="0.2">
      <c r="A13" s="2">
        <v>43278.592869641201</v>
      </c>
      <c r="B13" s="1" t="s">
        <v>36</v>
      </c>
      <c r="C13" s="1" t="s">
        <v>73</v>
      </c>
      <c r="D13" s="1">
        <v>52</v>
      </c>
      <c r="E13" s="1" t="s">
        <v>74</v>
      </c>
      <c r="F13" s="1">
        <v>11</v>
      </c>
      <c r="G13" s="4" t="s">
        <v>34</v>
      </c>
      <c r="H13" s="1" t="s">
        <v>26</v>
      </c>
      <c r="I13" s="1" t="s">
        <v>0</v>
      </c>
      <c r="J13" s="1"/>
      <c r="K13" s="1" t="s">
        <v>27</v>
      </c>
      <c r="L13" s="1" t="s">
        <v>28</v>
      </c>
      <c r="M13" s="1" t="s">
        <v>29</v>
      </c>
      <c r="N13" s="1" t="s">
        <v>19</v>
      </c>
      <c r="O13" s="1">
        <v>100</v>
      </c>
      <c r="P13" s="1" t="s">
        <v>75</v>
      </c>
      <c r="Q13" s="1" t="s">
        <v>21</v>
      </c>
      <c r="R13" s="1" t="s">
        <v>76</v>
      </c>
      <c r="T13" s="1"/>
      <c r="U13" s="3" t="s">
        <v>77</v>
      </c>
      <c r="V13" s="4">
        <v>43278</v>
      </c>
    </row>
    <row r="14" spans="1:23" ht="12.75" x14ac:dyDescent="0.2">
      <c r="A14" s="2">
        <v>43278.593068425922</v>
      </c>
      <c r="B14" s="1" t="s">
        <v>36</v>
      </c>
      <c r="C14" s="1" t="s">
        <v>78</v>
      </c>
      <c r="D14" s="1">
        <v>54</v>
      </c>
      <c r="E14" s="5" t="s">
        <v>79</v>
      </c>
      <c r="F14" s="1">
        <v>7</v>
      </c>
      <c r="G14" s="1" t="s">
        <v>80</v>
      </c>
      <c r="H14" s="1" t="s">
        <v>26</v>
      </c>
      <c r="I14" s="1" t="s">
        <v>0</v>
      </c>
      <c r="J14" s="1"/>
      <c r="K14" s="1" t="s">
        <v>27</v>
      </c>
      <c r="L14" s="1" t="s">
        <v>28</v>
      </c>
      <c r="M14" s="1" t="s">
        <v>29</v>
      </c>
      <c r="N14" s="1" t="s">
        <v>19</v>
      </c>
      <c r="O14" s="1">
        <v>0</v>
      </c>
      <c r="P14" s="1" t="s">
        <v>54</v>
      </c>
      <c r="Q14" s="1" t="s">
        <v>21</v>
      </c>
      <c r="R14" s="1" t="s">
        <v>81</v>
      </c>
      <c r="T14" s="1"/>
      <c r="U14" s="3" t="s">
        <v>81</v>
      </c>
      <c r="V14" s="4">
        <v>43278</v>
      </c>
    </row>
    <row r="15" spans="1:23" ht="12.75" x14ac:dyDescent="0.2">
      <c r="A15" s="2">
        <v>43278.593194490742</v>
      </c>
      <c r="B15" s="1" t="s">
        <v>15</v>
      </c>
      <c r="C15" s="1" t="s">
        <v>82</v>
      </c>
      <c r="D15" s="1">
        <v>52</v>
      </c>
      <c r="E15" s="5" t="s">
        <v>83</v>
      </c>
      <c r="F15" s="1">
        <v>12</v>
      </c>
      <c r="G15" s="1" t="s">
        <v>43</v>
      </c>
      <c r="H15" s="1" t="s">
        <v>26</v>
      </c>
      <c r="I15" s="1" t="s">
        <v>0</v>
      </c>
      <c r="J15" s="1"/>
      <c r="K15" s="1" t="s">
        <v>27</v>
      </c>
      <c r="L15" s="1" t="s">
        <v>28</v>
      </c>
      <c r="M15" s="1" t="s">
        <v>29</v>
      </c>
      <c r="N15" s="1" t="s">
        <v>39</v>
      </c>
      <c r="O15" s="1">
        <v>200</v>
      </c>
      <c r="P15" s="1" t="s">
        <v>84</v>
      </c>
      <c r="Q15" s="1" t="s">
        <v>21</v>
      </c>
      <c r="R15" s="1" t="s">
        <v>82</v>
      </c>
      <c r="T15" s="1"/>
      <c r="U15" s="3" t="s">
        <v>82</v>
      </c>
      <c r="V15" s="4">
        <v>43278</v>
      </c>
    </row>
    <row r="16" spans="1:23" ht="12.75" x14ac:dyDescent="0.2">
      <c r="A16" s="2">
        <v>43278.59323543981</v>
      </c>
      <c r="B16" s="1" t="s">
        <v>15</v>
      </c>
      <c r="C16" s="1" t="s">
        <v>85</v>
      </c>
      <c r="D16" s="1">
        <v>55</v>
      </c>
      <c r="E16" s="1" t="s">
        <v>86</v>
      </c>
      <c r="F16" s="1">
        <v>13</v>
      </c>
      <c r="G16" s="4" t="s">
        <v>34</v>
      </c>
      <c r="H16" s="1" t="s">
        <v>26</v>
      </c>
      <c r="I16" s="1" t="s">
        <v>0</v>
      </c>
      <c r="J16" s="1"/>
      <c r="K16" s="1" t="s">
        <v>27</v>
      </c>
      <c r="L16" s="1" t="s">
        <v>28</v>
      </c>
      <c r="M16" s="1" t="s">
        <v>87</v>
      </c>
      <c r="N16" s="1" t="s">
        <v>39</v>
      </c>
      <c r="O16" s="1">
        <v>180</v>
      </c>
      <c r="P16" s="1" t="s">
        <v>71</v>
      </c>
      <c r="Q16" s="1" t="s">
        <v>21</v>
      </c>
      <c r="R16" s="1" t="s">
        <v>88</v>
      </c>
      <c r="T16" s="1"/>
      <c r="U16" s="3" t="s">
        <v>89</v>
      </c>
      <c r="V16" s="4">
        <v>43278</v>
      </c>
    </row>
    <row r="17" spans="1:22" ht="12.75" x14ac:dyDescent="0.2">
      <c r="A17" s="2">
        <v>43278.593328599542</v>
      </c>
      <c r="B17" s="1" t="s">
        <v>22</v>
      </c>
      <c r="C17" s="1" t="s">
        <v>90</v>
      </c>
      <c r="D17" s="1">
        <v>31</v>
      </c>
      <c r="E17" s="1" t="s">
        <v>91</v>
      </c>
      <c r="F17" s="1">
        <v>4</v>
      </c>
      <c r="G17" s="1" t="s">
        <v>70</v>
      </c>
      <c r="H17" s="1" t="s">
        <v>26</v>
      </c>
      <c r="I17" s="1" t="s">
        <v>0</v>
      </c>
      <c r="J17" s="1"/>
      <c r="K17" s="1" t="s">
        <v>27</v>
      </c>
      <c r="L17" s="1" t="s">
        <v>28</v>
      </c>
      <c r="M17" s="1" t="s">
        <v>29</v>
      </c>
      <c r="N17" s="1" t="s">
        <v>19</v>
      </c>
      <c r="O17" s="1">
        <v>0</v>
      </c>
      <c r="P17" s="1" t="s">
        <v>71</v>
      </c>
      <c r="Q17" s="1" t="s">
        <v>21</v>
      </c>
      <c r="R17" s="1" t="s">
        <v>90</v>
      </c>
      <c r="T17" s="1"/>
      <c r="U17" s="3" t="s">
        <v>90</v>
      </c>
      <c r="V17" s="4">
        <v>43278</v>
      </c>
    </row>
    <row r="18" spans="1:22" ht="12.75" x14ac:dyDescent="0.2">
      <c r="A18" s="2">
        <v>43278.593544594907</v>
      </c>
      <c r="B18" s="1" t="s">
        <v>36</v>
      </c>
      <c r="C18" s="1" t="s">
        <v>92</v>
      </c>
      <c r="D18" s="1">
        <v>57</v>
      </c>
      <c r="E18" s="5">
        <v>12</v>
      </c>
      <c r="F18" s="1">
        <v>4</v>
      </c>
      <c r="G18" s="1" t="s">
        <v>93</v>
      </c>
      <c r="H18" s="1" t="s">
        <v>26</v>
      </c>
      <c r="I18" s="1" t="s">
        <v>0</v>
      </c>
      <c r="J18" s="1"/>
      <c r="K18" s="1" t="s">
        <v>27</v>
      </c>
      <c r="L18" s="1" t="s">
        <v>17</v>
      </c>
      <c r="M18" s="1" t="s">
        <v>94</v>
      </c>
      <c r="N18" s="1" t="s">
        <v>19</v>
      </c>
      <c r="O18" s="1">
        <v>1500</v>
      </c>
      <c r="P18" s="1" t="s">
        <v>30</v>
      </c>
      <c r="Q18" s="1" t="s">
        <v>95</v>
      </c>
      <c r="R18" s="1" t="s">
        <v>96</v>
      </c>
      <c r="T18" s="1"/>
      <c r="U18" s="3" t="s">
        <v>97</v>
      </c>
      <c r="V18" s="4">
        <v>43278</v>
      </c>
    </row>
    <row r="19" spans="1:22" ht="12.75" x14ac:dyDescent="0.2">
      <c r="A19" s="2">
        <v>43278.593682604165</v>
      </c>
      <c r="B19" s="1" t="s">
        <v>22</v>
      </c>
      <c r="C19" s="1" t="s">
        <v>98</v>
      </c>
      <c r="D19" s="1">
        <v>26</v>
      </c>
      <c r="E19" s="1">
        <v>93</v>
      </c>
      <c r="F19" s="1">
        <v>7</v>
      </c>
      <c r="G19" s="1" t="s">
        <v>99</v>
      </c>
      <c r="H19" s="1" t="s">
        <v>26</v>
      </c>
      <c r="I19" s="1" t="s">
        <v>0</v>
      </c>
      <c r="J19" s="1"/>
      <c r="K19" s="1" t="s">
        <v>100</v>
      </c>
      <c r="L19" s="1" t="s">
        <v>57</v>
      </c>
      <c r="M19" s="1" t="s">
        <v>29</v>
      </c>
      <c r="N19" s="1" t="s">
        <v>19</v>
      </c>
      <c r="O19" s="1">
        <v>0</v>
      </c>
      <c r="P19" s="1" t="s">
        <v>101</v>
      </c>
      <c r="Q19" s="1" t="s">
        <v>21</v>
      </c>
      <c r="R19" s="1" t="s">
        <v>98</v>
      </c>
      <c r="T19" s="1"/>
      <c r="U19" s="3" t="s">
        <v>98</v>
      </c>
      <c r="V19" s="4">
        <v>43278</v>
      </c>
    </row>
    <row r="20" spans="1:22" ht="12.75" x14ac:dyDescent="0.2">
      <c r="A20" s="2">
        <v>43278.593820266207</v>
      </c>
      <c r="B20" s="1" t="s">
        <v>36</v>
      </c>
      <c r="C20" s="1" t="s">
        <v>102</v>
      </c>
      <c r="D20" s="1">
        <v>52</v>
      </c>
      <c r="E20" s="1">
        <v>52</v>
      </c>
      <c r="F20" s="1">
        <v>4</v>
      </c>
      <c r="G20" s="4" t="s">
        <v>34</v>
      </c>
      <c r="H20" s="1" t="s">
        <v>26</v>
      </c>
      <c r="I20" s="1" t="s">
        <v>0</v>
      </c>
      <c r="J20" s="1"/>
      <c r="K20" s="1" t="s">
        <v>103</v>
      </c>
      <c r="L20" s="1" t="s">
        <v>17</v>
      </c>
      <c r="M20" s="1" t="s">
        <v>29</v>
      </c>
      <c r="N20" s="1" t="s">
        <v>19</v>
      </c>
      <c r="O20" s="1">
        <v>100</v>
      </c>
      <c r="P20" s="1" t="s">
        <v>35</v>
      </c>
      <c r="Q20" s="1" t="s">
        <v>21</v>
      </c>
      <c r="R20" s="1" t="s">
        <v>104</v>
      </c>
      <c r="T20" s="1"/>
      <c r="U20" s="3" t="s">
        <v>105</v>
      </c>
      <c r="V20" s="4">
        <v>43278</v>
      </c>
    </row>
    <row r="21" spans="1:22" ht="12.75" x14ac:dyDescent="0.2">
      <c r="A21" s="2">
        <v>43278.593995613424</v>
      </c>
      <c r="B21" s="1" t="s">
        <v>36</v>
      </c>
      <c r="C21" s="1" t="s">
        <v>106</v>
      </c>
      <c r="D21" s="1">
        <v>42</v>
      </c>
      <c r="E21" s="1" t="s">
        <v>107</v>
      </c>
      <c r="F21" s="1">
        <v>5</v>
      </c>
      <c r="G21" s="1" t="s">
        <v>70</v>
      </c>
      <c r="H21" s="1" t="s">
        <v>26</v>
      </c>
      <c r="I21" s="1" t="s">
        <v>0</v>
      </c>
      <c r="J21" s="1"/>
      <c r="K21" s="1" t="s">
        <v>27</v>
      </c>
      <c r="L21" s="1" t="s">
        <v>17</v>
      </c>
      <c r="M21" s="1" t="s">
        <v>29</v>
      </c>
      <c r="N21" s="1" t="s">
        <v>19</v>
      </c>
      <c r="O21" s="1">
        <v>0</v>
      </c>
      <c r="P21" s="1" t="s">
        <v>101</v>
      </c>
      <c r="Q21" s="1" t="s">
        <v>21</v>
      </c>
      <c r="R21" s="1" t="s">
        <v>108</v>
      </c>
      <c r="T21" s="1"/>
      <c r="U21" s="3" t="s">
        <v>108</v>
      </c>
      <c r="V21" s="4">
        <v>43278</v>
      </c>
    </row>
    <row r="22" spans="1:22" ht="12.75" x14ac:dyDescent="0.2">
      <c r="A22" s="2">
        <v>43278.59399793981</v>
      </c>
      <c r="B22" s="1" t="s">
        <v>22</v>
      </c>
      <c r="C22" s="1" t="s">
        <v>109</v>
      </c>
      <c r="D22" s="1">
        <v>39</v>
      </c>
      <c r="E22" s="1" t="s">
        <v>110</v>
      </c>
      <c r="F22" s="1">
        <v>9</v>
      </c>
      <c r="G22" s="1" t="s">
        <v>111</v>
      </c>
      <c r="H22" s="1" t="s">
        <v>26</v>
      </c>
      <c r="I22" s="1" t="s">
        <v>0</v>
      </c>
      <c r="J22" s="1"/>
      <c r="K22" s="1" t="s">
        <v>50</v>
      </c>
      <c r="L22" s="1" t="s">
        <v>28</v>
      </c>
      <c r="M22" s="1" t="s">
        <v>29</v>
      </c>
      <c r="N22" s="1" t="s">
        <v>19</v>
      </c>
      <c r="O22" s="1">
        <v>0</v>
      </c>
      <c r="P22" s="1" t="s">
        <v>84</v>
      </c>
      <c r="Q22" s="1" t="s">
        <v>21</v>
      </c>
      <c r="R22" s="1" t="s">
        <v>112</v>
      </c>
      <c r="T22" s="1"/>
      <c r="U22" s="3" t="s">
        <v>109</v>
      </c>
      <c r="V22" s="4">
        <v>43278</v>
      </c>
    </row>
    <row r="23" spans="1:22" ht="12.75" x14ac:dyDescent="0.2">
      <c r="A23" s="2">
        <v>43278.594011053239</v>
      </c>
      <c r="B23" s="1" t="s">
        <v>22</v>
      </c>
      <c r="C23" s="1" t="s">
        <v>113</v>
      </c>
      <c r="D23" s="1" t="s">
        <v>114</v>
      </c>
      <c r="E23" s="1" t="s">
        <v>115</v>
      </c>
      <c r="F23" s="1">
        <v>3</v>
      </c>
      <c r="G23" s="1" t="s">
        <v>99</v>
      </c>
      <c r="H23" s="1" t="s">
        <v>26</v>
      </c>
      <c r="I23" s="1" t="s">
        <v>0</v>
      </c>
      <c r="J23" s="1"/>
      <c r="K23" s="1" t="s">
        <v>27</v>
      </c>
      <c r="L23" s="1" t="s">
        <v>57</v>
      </c>
      <c r="M23" s="1" t="s">
        <v>29</v>
      </c>
      <c r="N23" s="1" t="s">
        <v>19</v>
      </c>
      <c r="O23" s="1">
        <v>0</v>
      </c>
      <c r="P23" s="1" t="s">
        <v>101</v>
      </c>
      <c r="Q23" s="1" t="s">
        <v>21</v>
      </c>
      <c r="R23" s="1" t="s">
        <v>113</v>
      </c>
      <c r="T23" s="1"/>
      <c r="U23" s="3" t="s">
        <v>113</v>
      </c>
      <c r="V23" s="4">
        <v>43278</v>
      </c>
    </row>
    <row r="24" spans="1:22" ht="12.75" x14ac:dyDescent="0.2">
      <c r="A24" s="2">
        <v>43278.594181747685</v>
      </c>
      <c r="B24" s="1" t="s">
        <v>36</v>
      </c>
      <c r="C24" s="1" t="s">
        <v>116</v>
      </c>
      <c r="D24" s="5">
        <v>45</v>
      </c>
      <c r="E24" s="1" t="s">
        <v>117</v>
      </c>
      <c r="F24" s="1">
        <v>6</v>
      </c>
      <c r="G24" s="1" t="s">
        <v>43</v>
      </c>
      <c r="H24" s="1" t="s">
        <v>26</v>
      </c>
      <c r="I24" s="1" t="s">
        <v>0</v>
      </c>
      <c r="J24" s="1"/>
      <c r="K24" s="1" t="s">
        <v>27</v>
      </c>
      <c r="L24" s="1" t="s">
        <v>28</v>
      </c>
      <c r="M24" s="1" t="s">
        <v>29</v>
      </c>
      <c r="N24" s="1" t="s">
        <v>19</v>
      </c>
      <c r="O24" s="1">
        <v>0</v>
      </c>
      <c r="P24" s="1" t="s">
        <v>71</v>
      </c>
      <c r="Q24" s="1" t="s">
        <v>21</v>
      </c>
      <c r="R24" s="1" t="s">
        <v>118</v>
      </c>
      <c r="T24" s="1"/>
      <c r="U24" s="3" t="s">
        <v>118</v>
      </c>
      <c r="V24" s="4">
        <v>43278</v>
      </c>
    </row>
    <row r="25" spans="1:22" ht="12.75" x14ac:dyDescent="0.2">
      <c r="A25" s="2">
        <v>43278.595217175927</v>
      </c>
      <c r="B25" s="1" t="s">
        <v>36</v>
      </c>
      <c r="C25" s="1" t="s">
        <v>119</v>
      </c>
      <c r="D25" s="1">
        <v>36</v>
      </c>
      <c r="E25" s="5">
        <v>28</v>
      </c>
      <c r="F25" s="1">
        <v>6</v>
      </c>
      <c r="G25" s="1" t="s">
        <v>70</v>
      </c>
      <c r="H25" s="1" t="s">
        <v>26</v>
      </c>
      <c r="I25" s="1" t="s">
        <v>0</v>
      </c>
      <c r="J25" s="1"/>
      <c r="K25" s="1" t="s">
        <v>27</v>
      </c>
      <c r="L25" s="1" t="s">
        <v>17</v>
      </c>
      <c r="M25" s="1" t="s">
        <v>29</v>
      </c>
      <c r="N25" s="1" t="s">
        <v>19</v>
      </c>
      <c r="O25" s="1">
        <v>100</v>
      </c>
      <c r="P25" s="1" t="s">
        <v>101</v>
      </c>
      <c r="Q25" s="1" t="s">
        <v>21</v>
      </c>
      <c r="R25" s="1" t="s">
        <v>119</v>
      </c>
      <c r="T25" s="1"/>
      <c r="U25" s="3" t="s">
        <v>120</v>
      </c>
      <c r="V25" s="4">
        <v>43278</v>
      </c>
    </row>
    <row r="26" spans="1:22" ht="12.75" x14ac:dyDescent="0.2">
      <c r="A26" s="2">
        <v>43278.599214803238</v>
      </c>
      <c r="B26" s="1" t="s">
        <v>36</v>
      </c>
      <c r="C26" s="1" t="s">
        <v>121</v>
      </c>
      <c r="D26" s="1">
        <v>49</v>
      </c>
      <c r="E26" s="1" t="s">
        <v>122</v>
      </c>
      <c r="F26" s="1">
        <v>7</v>
      </c>
      <c r="G26" s="4" t="s">
        <v>93</v>
      </c>
      <c r="H26" s="1" t="s">
        <v>26</v>
      </c>
      <c r="I26" s="1" t="s">
        <v>0</v>
      </c>
      <c r="J26" s="1"/>
      <c r="K26" s="1" t="s">
        <v>100</v>
      </c>
      <c r="L26" s="1" t="s">
        <v>28</v>
      </c>
      <c r="M26" s="1" t="s">
        <v>29</v>
      </c>
      <c r="N26" s="1" t="s">
        <v>51</v>
      </c>
      <c r="O26" s="1">
        <v>200</v>
      </c>
      <c r="P26" s="1" t="s">
        <v>20</v>
      </c>
      <c r="Q26" s="1" t="s">
        <v>21</v>
      </c>
      <c r="R26" s="1" t="s">
        <v>123</v>
      </c>
      <c r="T26" s="1"/>
      <c r="U26" s="3" t="s">
        <v>124</v>
      </c>
      <c r="V26" s="4">
        <v>43278</v>
      </c>
    </row>
    <row r="27" spans="1:22" ht="12.75" x14ac:dyDescent="0.2">
      <c r="A27" s="2">
        <v>43278.62732482639</v>
      </c>
      <c r="B27" s="1" t="s">
        <v>22</v>
      </c>
      <c r="C27" s="1" t="s">
        <v>125</v>
      </c>
      <c r="D27" s="1">
        <v>42</v>
      </c>
      <c r="E27" s="1" t="s">
        <v>126</v>
      </c>
      <c r="F27" s="1">
        <v>10</v>
      </c>
      <c r="G27" s="1" t="s">
        <v>25</v>
      </c>
      <c r="H27" s="1" t="s">
        <v>26</v>
      </c>
      <c r="I27" s="1" t="s">
        <v>0</v>
      </c>
      <c r="J27" s="1"/>
      <c r="K27" s="1" t="s">
        <v>27</v>
      </c>
      <c r="L27" s="1" t="s">
        <v>57</v>
      </c>
      <c r="M27" s="1" t="s">
        <v>29</v>
      </c>
      <c r="N27" s="1" t="s">
        <v>19</v>
      </c>
      <c r="O27" s="1">
        <v>0</v>
      </c>
      <c r="P27" s="1" t="s">
        <v>47</v>
      </c>
      <c r="Q27" s="1" t="s">
        <v>21</v>
      </c>
      <c r="R27" s="1" t="s">
        <v>127</v>
      </c>
      <c r="T27" s="1"/>
      <c r="U27" s="3" t="s">
        <v>127</v>
      </c>
      <c r="V27" s="4">
        <v>43278</v>
      </c>
    </row>
    <row r="28" spans="1:22" ht="12.75" x14ac:dyDescent="0.2">
      <c r="A28" s="2">
        <v>43278.66471611111</v>
      </c>
      <c r="B28" s="1" t="s">
        <v>36</v>
      </c>
      <c r="C28" s="1" t="s">
        <v>128</v>
      </c>
      <c r="D28" s="1">
        <v>55</v>
      </c>
      <c r="E28" s="1" t="s">
        <v>129</v>
      </c>
      <c r="F28" s="1">
        <v>10</v>
      </c>
      <c r="G28" s="1" t="s">
        <v>70</v>
      </c>
      <c r="H28" s="1" t="s">
        <v>26</v>
      </c>
      <c r="I28" s="1" t="s">
        <v>0</v>
      </c>
      <c r="J28" s="1"/>
      <c r="K28" s="1" t="s">
        <v>27</v>
      </c>
      <c r="L28" s="1" t="s">
        <v>17</v>
      </c>
      <c r="M28" s="1" t="s">
        <v>29</v>
      </c>
      <c r="N28" s="1" t="s">
        <v>19</v>
      </c>
      <c r="O28" s="1">
        <v>0</v>
      </c>
      <c r="P28" s="1" t="s">
        <v>54</v>
      </c>
      <c r="Q28" s="1" t="s">
        <v>21</v>
      </c>
      <c r="R28" s="1" t="s">
        <v>130</v>
      </c>
      <c r="T28" s="1"/>
      <c r="U28" s="3" t="s">
        <v>131</v>
      </c>
      <c r="V28" s="4">
        <v>43278</v>
      </c>
    </row>
    <row r="29" spans="1:22" ht="12.75" x14ac:dyDescent="0.2">
      <c r="A29" s="2">
        <v>43278.6979140162</v>
      </c>
      <c r="B29" s="1" t="s">
        <v>36</v>
      </c>
      <c r="C29" s="1" t="s">
        <v>132</v>
      </c>
      <c r="D29" s="1">
        <v>50</v>
      </c>
      <c r="E29" s="5" t="s">
        <v>24</v>
      </c>
      <c r="F29" s="1">
        <v>9</v>
      </c>
      <c r="G29" s="1" t="s">
        <v>25</v>
      </c>
      <c r="H29" s="1" t="s">
        <v>26</v>
      </c>
      <c r="I29" s="1" t="s">
        <v>0</v>
      </c>
      <c r="J29" s="1"/>
      <c r="K29" s="1" t="s">
        <v>27</v>
      </c>
      <c r="L29" s="1" t="s">
        <v>28</v>
      </c>
      <c r="M29" s="1" t="s">
        <v>29</v>
      </c>
      <c r="N29" s="1" t="s">
        <v>19</v>
      </c>
      <c r="O29" s="1">
        <v>0</v>
      </c>
      <c r="P29" s="1" t="s">
        <v>101</v>
      </c>
      <c r="Q29" s="1" t="s">
        <v>21</v>
      </c>
      <c r="R29" s="1" t="s">
        <v>31</v>
      </c>
      <c r="T29" s="1"/>
      <c r="U29" s="3" t="s">
        <v>31</v>
      </c>
      <c r="V29" s="4">
        <v>43278</v>
      </c>
    </row>
    <row r="30" spans="1:22" ht="12.75" x14ac:dyDescent="0.2">
      <c r="A30" s="2">
        <v>43278.699707094907</v>
      </c>
      <c r="B30" s="1" t="s">
        <v>15</v>
      </c>
      <c r="C30" s="1" t="s">
        <v>133</v>
      </c>
      <c r="D30" s="1">
        <v>26</v>
      </c>
      <c r="E30" s="5" t="s">
        <v>24</v>
      </c>
      <c r="F30" s="1">
        <v>9</v>
      </c>
      <c r="G30" s="1" t="s">
        <v>25</v>
      </c>
      <c r="H30" s="1" t="s">
        <v>26</v>
      </c>
      <c r="I30" s="1" t="s">
        <v>0</v>
      </c>
      <c r="J30" s="1"/>
      <c r="K30" s="1" t="s">
        <v>27</v>
      </c>
      <c r="L30" s="1" t="s">
        <v>28</v>
      </c>
      <c r="M30" s="1" t="s">
        <v>29</v>
      </c>
      <c r="N30" s="1" t="s">
        <v>51</v>
      </c>
      <c r="O30" s="1">
        <v>0</v>
      </c>
      <c r="P30" s="1" t="s">
        <v>134</v>
      </c>
      <c r="Q30" s="1" t="s">
        <v>21</v>
      </c>
      <c r="R30" s="1" t="s">
        <v>31</v>
      </c>
      <c r="T30" s="1"/>
      <c r="U30" s="3" t="s">
        <v>31</v>
      </c>
      <c r="V30" s="4">
        <v>43278</v>
      </c>
    </row>
    <row r="31" spans="1:22" ht="12.75" x14ac:dyDescent="0.2">
      <c r="A31" s="2">
        <v>43278.701913622688</v>
      </c>
      <c r="B31" s="1" t="s">
        <v>36</v>
      </c>
      <c r="C31" s="1" t="s">
        <v>135</v>
      </c>
      <c r="D31" s="1">
        <v>48</v>
      </c>
      <c r="E31" s="5">
        <v>51</v>
      </c>
      <c r="F31" s="1">
        <v>9</v>
      </c>
      <c r="G31" s="1" t="s">
        <v>25</v>
      </c>
      <c r="H31" s="1" t="s">
        <v>26</v>
      </c>
      <c r="I31" s="1" t="s">
        <v>0</v>
      </c>
      <c r="J31" s="1"/>
      <c r="K31" s="1" t="s">
        <v>100</v>
      </c>
      <c r="L31" s="1" t="s">
        <v>136</v>
      </c>
      <c r="M31" s="1" t="s">
        <v>29</v>
      </c>
      <c r="N31" s="1" t="s">
        <v>19</v>
      </c>
      <c r="O31" s="1">
        <v>0</v>
      </c>
      <c r="P31" s="1" t="s">
        <v>137</v>
      </c>
      <c r="Q31" s="1" t="s">
        <v>21</v>
      </c>
      <c r="R31" s="1" t="s">
        <v>31</v>
      </c>
      <c r="T31" s="1"/>
      <c r="U31" s="3" t="s">
        <v>31</v>
      </c>
      <c r="V31" s="4">
        <v>43278</v>
      </c>
    </row>
    <row r="32" spans="1:22" ht="12.75" x14ac:dyDescent="0.2">
      <c r="A32" s="2">
        <v>43278.70525013889</v>
      </c>
      <c r="B32" s="1" t="s">
        <v>15</v>
      </c>
      <c r="C32" s="1" t="s">
        <v>138</v>
      </c>
      <c r="D32" s="1">
        <v>48</v>
      </c>
      <c r="E32" s="1">
        <v>51</v>
      </c>
      <c r="F32" s="1">
        <v>9</v>
      </c>
      <c r="G32" s="1" t="s">
        <v>25</v>
      </c>
      <c r="H32" s="1" t="s">
        <v>26</v>
      </c>
      <c r="I32" s="1" t="s">
        <v>0</v>
      </c>
      <c r="J32" s="1"/>
      <c r="K32" s="1" t="s">
        <v>27</v>
      </c>
      <c r="L32" s="1" t="s">
        <v>28</v>
      </c>
      <c r="M32" s="1" t="s">
        <v>29</v>
      </c>
      <c r="N32" s="1" t="s">
        <v>19</v>
      </c>
      <c r="O32" s="1">
        <v>0</v>
      </c>
      <c r="P32" s="1" t="s">
        <v>47</v>
      </c>
      <c r="Q32" s="1" t="s">
        <v>21</v>
      </c>
      <c r="R32" s="1" t="s">
        <v>31</v>
      </c>
      <c r="T32" s="1"/>
      <c r="U32" s="3" t="s">
        <v>31</v>
      </c>
      <c r="V32" s="4">
        <v>43278</v>
      </c>
    </row>
    <row r="33" spans="1:22" ht="12.75" x14ac:dyDescent="0.2">
      <c r="A33" s="2">
        <v>43278.731923194442</v>
      </c>
      <c r="B33" s="1" t="s">
        <v>15</v>
      </c>
      <c r="C33" s="1" t="s">
        <v>139</v>
      </c>
      <c r="D33" s="1">
        <v>42</v>
      </c>
      <c r="E33" s="1" t="s">
        <v>140</v>
      </c>
      <c r="F33" s="1">
        <v>15</v>
      </c>
      <c r="G33" s="4" t="s">
        <v>34</v>
      </c>
      <c r="H33" s="1" t="s">
        <v>26</v>
      </c>
      <c r="I33" s="1" t="s">
        <v>0</v>
      </c>
      <c r="J33" s="1"/>
      <c r="K33" s="1" t="s">
        <v>27</v>
      </c>
      <c r="L33" s="1" t="s">
        <v>57</v>
      </c>
      <c r="M33" s="1" t="s">
        <v>29</v>
      </c>
      <c r="N33" s="1" t="s">
        <v>19</v>
      </c>
      <c r="O33" s="1">
        <v>0</v>
      </c>
      <c r="P33" s="1" t="s">
        <v>141</v>
      </c>
      <c r="Q33" s="1" t="s">
        <v>21</v>
      </c>
      <c r="R33" s="1" t="s">
        <v>142</v>
      </c>
      <c r="T33" s="1"/>
      <c r="U33" s="3" t="s">
        <v>139</v>
      </c>
      <c r="V33" s="4">
        <v>43278</v>
      </c>
    </row>
    <row r="34" spans="1:22" ht="12.75" x14ac:dyDescent="0.2">
      <c r="A34" s="2">
        <v>43278.735193356479</v>
      </c>
      <c r="B34" s="1" t="s">
        <v>36</v>
      </c>
      <c r="C34" s="1" t="s">
        <v>143</v>
      </c>
      <c r="D34" s="1">
        <v>29</v>
      </c>
      <c r="E34" s="1" t="s">
        <v>144</v>
      </c>
      <c r="F34" s="1">
        <v>15</v>
      </c>
      <c r="G34" s="4" t="s">
        <v>34</v>
      </c>
      <c r="H34" s="1" t="s">
        <v>26</v>
      </c>
      <c r="I34" s="1" t="s">
        <v>0</v>
      </c>
      <c r="J34" s="1"/>
      <c r="K34" s="1" t="s">
        <v>145</v>
      </c>
      <c r="L34" s="1" t="s">
        <v>136</v>
      </c>
      <c r="M34" s="1" t="s">
        <v>29</v>
      </c>
      <c r="N34" s="1" t="s">
        <v>39</v>
      </c>
      <c r="O34" s="1">
        <v>0</v>
      </c>
      <c r="P34" s="1" t="s">
        <v>54</v>
      </c>
      <c r="Q34" s="1" t="s">
        <v>21</v>
      </c>
      <c r="R34" s="1" t="s">
        <v>143</v>
      </c>
      <c r="T34" s="1"/>
      <c r="U34" s="3" t="s">
        <v>146</v>
      </c>
      <c r="V34" s="4">
        <v>43278</v>
      </c>
    </row>
    <row r="35" spans="1:22" ht="12.75" x14ac:dyDescent="0.2">
      <c r="A35" s="2">
        <v>43278.745232175927</v>
      </c>
      <c r="B35" s="1" t="s">
        <v>36</v>
      </c>
      <c r="C35" s="1" t="s">
        <v>143</v>
      </c>
      <c r="D35" s="1">
        <v>29</v>
      </c>
      <c r="E35" s="5" t="s">
        <v>144</v>
      </c>
      <c r="F35" s="1">
        <v>15</v>
      </c>
      <c r="G35" s="4" t="s">
        <v>34</v>
      </c>
      <c r="H35" s="1" t="s">
        <v>26</v>
      </c>
      <c r="I35" s="1" t="s">
        <v>0</v>
      </c>
      <c r="J35" s="1"/>
      <c r="K35" s="1" t="s">
        <v>145</v>
      </c>
      <c r="L35" s="1" t="s">
        <v>28</v>
      </c>
      <c r="M35" s="1" t="s">
        <v>29</v>
      </c>
      <c r="N35" s="1" t="s">
        <v>39</v>
      </c>
      <c r="O35" s="1">
        <v>50</v>
      </c>
      <c r="P35" s="1" t="s">
        <v>54</v>
      </c>
      <c r="Q35" s="1" t="s">
        <v>21</v>
      </c>
      <c r="R35" s="1" t="s">
        <v>147</v>
      </c>
      <c r="T35" s="1"/>
      <c r="U35" s="3" t="s">
        <v>147</v>
      </c>
      <c r="V35" s="4">
        <v>43277</v>
      </c>
    </row>
    <row r="36" spans="1:22" ht="12.75" x14ac:dyDescent="0.2">
      <c r="A36" s="2">
        <v>43278.747377939813</v>
      </c>
      <c r="B36" s="1" t="s">
        <v>148</v>
      </c>
      <c r="C36" s="1" t="s">
        <v>149</v>
      </c>
      <c r="D36" s="1">
        <v>47</v>
      </c>
      <c r="E36" s="5" t="s">
        <v>150</v>
      </c>
      <c r="F36" s="1">
        <v>15</v>
      </c>
      <c r="G36" s="4" t="s">
        <v>34</v>
      </c>
      <c r="H36" s="1" t="s">
        <v>26</v>
      </c>
      <c r="I36" s="1" t="s">
        <v>0</v>
      </c>
      <c r="J36" s="1"/>
      <c r="K36" s="1" t="s">
        <v>27</v>
      </c>
      <c r="L36" s="1" t="s">
        <v>57</v>
      </c>
      <c r="M36" s="1" t="s">
        <v>29</v>
      </c>
      <c r="N36" s="1" t="s">
        <v>19</v>
      </c>
      <c r="O36" s="1">
        <v>0</v>
      </c>
      <c r="P36" s="1" t="s">
        <v>151</v>
      </c>
      <c r="Q36" s="1" t="s">
        <v>152</v>
      </c>
      <c r="R36" s="1" t="s">
        <v>149</v>
      </c>
      <c r="T36" s="1"/>
      <c r="U36" s="3" t="s">
        <v>153</v>
      </c>
      <c r="V36" s="4">
        <v>43278</v>
      </c>
    </row>
    <row r="37" spans="1:22" ht="12.75" x14ac:dyDescent="0.2">
      <c r="A37" s="2">
        <v>43278.750021018517</v>
      </c>
      <c r="B37" s="1" t="s">
        <v>36</v>
      </c>
      <c r="C37" s="1" t="s">
        <v>154</v>
      </c>
      <c r="D37" s="1">
        <v>43</v>
      </c>
      <c r="E37" s="5" t="s">
        <v>140</v>
      </c>
      <c r="F37" s="1">
        <v>15</v>
      </c>
      <c r="G37" s="4" t="s">
        <v>34</v>
      </c>
      <c r="H37" s="1" t="s">
        <v>26</v>
      </c>
      <c r="I37" s="1" t="s">
        <v>0</v>
      </c>
      <c r="J37" s="1"/>
      <c r="K37" s="1" t="s">
        <v>27</v>
      </c>
      <c r="L37" s="1" t="s">
        <v>57</v>
      </c>
      <c r="M37" s="1" t="s">
        <v>29</v>
      </c>
      <c r="N37" s="1" t="s">
        <v>19</v>
      </c>
      <c r="O37" s="1">
        <v>0</v>
      </c>
      <c r="P37" s="1" t="s">
        <v>35</v>
      </c>
      <c r="Q37" s="1" t="s">
        <v>21</v>
      </c>
      <c r="R37" s="1" t="s">
        <v>155</v>
      </c>
      <c r="T37" s="1"/>
      <c r="U37" s="3" t="s">
        <v>156</v>
      </c>
      <c r="V37" s="4">
        <v>43278</v>
      </c>
    </row>
    <row r="38" spans="1:22" ht="12.75" x14ac:dyDescent="0.2">
      <c r="A38" s="2">
        <v>43278.800649027777</v>
      </c>
      <c r="B38" s="1" t="s">
        <v>15</v>
      </c>
      <c r="C38" s="1" t="s">
        <v>157</v>
      </c>
      <c r="D38" s="1">
        <v>50</v>
      </c>
      <c r="E38" s="1">
        <v>117</v>
      </c>
      <c r="F38" s="1">
        <v>11</v>
      </c>
      <c r="G38" s="1" t="s">
        <v>25</v>
      </c>
      <c r="H38" s="1" t="s">
        <v>26</v>
      </c>
      <c r="I38" s="1" t="s">
        <v>0</v>
      </c>
      <c r="J38" s="1"/>
      <c r="K38" s="1" t="s">
        <v>27</v>
      </c>
      <c r="L38" s="1" t="s">
        <v>136</v>
      </c>
      <c r="M38" s="1" t="s">
        <v>29</v>
      </c>
      <c r="N38" s="1" t="s">
        <v>39</v>
      </c>
      <c r="O38" s="1">
        <v>400</v>
      </c>
      <c r="P38" s="1" t="s">
        <v>158</v>
      </c>
      <c r="Q38" s="1" t="s">
        <v>21</v>
      </c>
      <c r="R38" s="1" t="s">
        <v>159</v>
      </c>
      <c r="T38" s="1"/>
      <c r="U38" s="3" t="s">
        <v>48</v>
      </c>
      <c r="V38" s="4">
        <v>43278</v>
      </c>
    </row>
    <row r="39" spans="1:22" ht="12.75" x14ac:dyDescent="0.2">
      <c r="A39" s="2">
        <v>43279.047007303241</v>
      </c>
      <c r="B39" s="1" t="s">
        <v>15</v>
      </c>
      <c r="C39" s="1" t="s">
        <v>160</v>
      </c>
      <c r="D39" s="1">
        <v>30</v>
      </c>
      <c r="E39" s="1" t="s">
        <v>83</v>
      </c>
      <c r="F39" s="1">
        <v>12</v>
      </c>
      <c r="G39" s="1" t="s">
        <v>43</v>
      </c>
      <c r="H39" s="1" t="s">
        <v>26</v>
      </c>
      <c r="I39" s="1" t="s">
        <v>0</v>
      </c>
      <c r="J39" s="1"/>
      <c r="K39" s="1" t="s">
        <v>161</v>
      </c>
      <c r="L39" s="1" t="s">
        <v>28</v>
      </c>
      <c r="M39" s="1" t="s">
        <v>29</v>
      </c>
      <c r="N39" s="1" t="s">
        <v>39</v>
      </c>
      <c r="O39" s="1">
        <v>0</v>
      </c>
      <c r="P39" s="1" t="s">
        <v>20</v>
      </c>
      <c r="Q39" s="1" t="s">
        <v>21</v>
      </c>
      <c r="R39" s="1" t="s">
        <v>162</v>
      </c>
      <c r="T39" s="1"/>
      <c r="U39" s="3" t="s">
        <v>162</v>
      </c>
      <c r="V39" s="4">
        <v>241606</v>
      </c>
    </row>
    <row r="40" spans="1:22" ht="12.75" x14ac:dyDescent="0.2">
      <c r="A40" s="2">
        <v>43279.550886446756</v>
      </c>
      <c r="B40" s="1" t="s">
        <v>15</v>
      </c>
      <c r="C40" s="1" t="s">
        <v>163</v>
      </c>
      <c r="D40" s="1">
        <v>60</v>
      </c>
      <c r="E40" s="1" t="s">
        <v>164</v>
      </c>
      <c r="F40" s="1">
        <v>4</v>
      </c>
      <c r="G40" s="4" t="s">
        <v>93</v>
      </c>
      <c r="H40" s="1" t="s">
        <v>26</v>
      </c>
      <c r="I40" s="1" t="s">
        <v>0</v>
      </c>
      <c r="J40" s="1"/>
      <c r="K40" s="1" t="s">
        <v>27</v>
      </c>
      <c r="L40" s="1" t="s">
        <v>136</v>
      </c>
      <c r="M40" s="1" t="s">
        <v>87</v>
      </c>
      <c r="N40" s="1" t="s">
        <v>19</v>
      </c>
      <c r="O40" s="1">
        <v>5616</v>
      </c>
      <c r="P40" s="1" t="s">
        <v>141</v>
      </c>
      <c r="Q40" s="1" t="s">
        <v>21</v>
      </c>
      <c r="R40" s="1" t="s">
        <v>92</v>
      </c>
      <c r="T40" s="1"/>
      <c r="U40" s="3" t="s">
        <v>92</v>
      </c>
      <c r="V40" s="4">
        <v>43279</v>
      </c>
    </row>
    <row r="41" spans="1:22" ht="12.75" x14ac:dyDescent="0.2">
      <c r="A41" s="2">
        <v>43279.554756122685</v>
      </c>
      <c r="B41" s="1" t="s">
        <v>15</v>
      </c>
      <c r="C41" s="1" t="s">
        <v>165</v>
      </c>
      <c r="D41" s="1">
        <v>67</v>
      </c>
      <c r="E41" s="5" t="s">
        <v>166</v>
      </c>
      <c r="F41" s="1">
        <v>2</v>
      </c>
      <c r="G41" s="4" t="s">
        <v>93</v>
      </c>
      <c r="H41" s="1" t="s">
        <v>26</v>
      </c>
      <c r="I41" s="1" t="s">
        <v>0</v>
      </c>
      <c r="J41" s="1"/>
      <c r="K41" s="1" t="s">
        <v>50</v>
      </c>
      <c r="L41" s="1" t="s">
        <v>17</v>
      </c>
      <c r="M41" s="1" t="s">
        <v>29</v>
      </c>
      <c r="N41" s="1" t="s">
        <v>19</v>
      </c>
      <c r="O41" s="1">
        <v>16500</v>
      </c>
      <c r="P41" s="1" t="s">
        <v>141</v>
      </c>
      <c r="Q41" s="1" t="s">
        <v>21</v>
      </c>
      <c r="R41" s="1" t="s">
        <v>97</v>
      </c>
      <c r="T41" s="1"/>
      <c r="U41" s="3" t="s">
        <v>97</v>
      </c>
      <c r="V41" s="4">
        <v>43279</v>
      </c>
    </row>
    <row r="42" spans="1:22" ht="12.75" x14ac:dyDescent="0.2">
      <c r="A42" s="2">
        <v>43280.44933722222</v>
      </c>
      <c r="B42" s="1" t="s">
        <v>15</v>
      </c>
      <c r="C42" s="1" t="s">
        <v>167</v>
      </c>
      <c r="D42" s="1">
        <v>50</v>
      </c>
      <c r="E42" s="1" t="s">
        <v>168</v>
      </c>
      <c r="F42" s="1">
        <v>15</v>
      </c>
      <c r="G42" s="4" t="s">
        <v>34</v>
      </c>
      <c r="H42" s="1" t="s">
        <v>26</v>
      </c>
      <c r="I42" s="1" t="s">
        <v>0</v>
      </c>
      <c r="J42" s="1"/>
      <c r="K42" s="1" t="s">
        <v>27</v>
      </c>
      <c r="L42" s="1" t="s">
        <v>136</v>
      </c>
      <c r="M42" s="1" t="s">
        <v>87</v>
      </c>
      <c r="N42" s="1" t="s">
        <v>19</v>
      </c>
      <c r="O42" s="1">
        <v>200</v>
      </c>
      <c r="P42" s="1" t="s">
        <v>169</v>
      </c>
      <c r="Q42" s="1" t="s">
        <v>21</v>
      </c>
      <c r="R42" s="1" t="s">
        <v>170</v>
      </c>
      <c r="T42" s="1"/>
      <c r="U42" s="3" t="s">
        <v>171</v>
      </c>
      <c r="V42" s="4">
        <v>43280</v>
      </c>
    </row>
    <row r="43" spans="1:22" ht="12.75" x14ac:dyDescent="0.2">
      <c r="A43" s="2">
        <v>43280.453458136573</v>
      </c>
      <c r="B43" s="1" t="s">
        <v>15</v>
      </c>
      <c r="C43" s="1" t="s">
        <v>172</v>
      </c>
      <c r="D43" s="1">
        <v>72</v>
      </c>
      <c r="E43" s="1">
        <v>27</v>
      </c>
      <c r="F43" s="1">
        <v>15</v>
      </c>
      <c r="G43" s="4" t="s">
        <v>34</v>
      </c>
      <c r="H43" s="1" t="s">
        <v>26</v>
      </c>
      <c r="I43" s="1" t="s">
        <v>0</v>
      </c>
      <c r="J43" s="1"/>
      <c r="K43" s="1" t="s">
        <v>27</v>
      </c>
      <c r="L43" s="1" t="s">
        <v>17</v>
      </c>
      <c r="M43" s="1" t="s">
        <v>29</v>
      </c>
      <c r="N43" s="1" t="s">
        <v>19</v>
      </c>
      <c r="O43" s="1">
        <v>0</v>
      </c>
      <c r="P43" s="1" t="s">
        <v>20</v>
      </c>
      <c r="Q43" s="1" t="s">
        <v>21</v>
      </c>
      <c r="R43" s="1" t="s">
        <v>170</v>
      </c>
      <c r="T43" s="1"/>
      <c r="U43" s="3" t="s">
        <v>171</v>
      </c>
      <c r="V43" s="4">
        <v>43280</v>
      </c>
    </row>
    <row r="44" spans="1:22" ht="12.75" x14ac:dyDescent="0.2">
      <c r="A44" s="2">
        <v>43280.557433194444</v>
      </c>
      <c r="B44" s="1" t="s">
        <v>36</v>
      </c>
      <c r="C44" s="1" t="s">
        <v>173</v>
      </c>
      <c r="D44" s="1">
        <v>47</v>
      </c>
      <c r="E44" s="1" t="s">
        <v>174</v>
      </c>
      <c r="F44" s="1">
        <v>11</v>
      </c>
      <c r="G44" s="1" t="s">
        <v>25</v>
      </c>
      <c r="H44" s="1" t="s">
        <v>26</v>
      </c>
      <c r="I44" s="1" t="s">
        <v>0</v>
      </c>
      <c r="J44" s="1"/>
      <c r="K44" s="1" t="s">
        <v>27</v>
      </c>
      <c r="L44" s="1" t="s">
        <v>28</v>
      </c>
      <c r="M44" s="1" t="s">
        <v>29</v>
      </c>
      <c r="N44" s="1" t="s">
        <v>39</v>
      </c>
      <c r="O44" s="1">
        <v>100</v>
      </c>
      <c r="P44" s="1" t="s">
        <v>54</v>
      </c>
      <c r="Q44" s="1" t="s">
        <v>21</v>
      </c>
      <c r="R44" s="1" t="s">
        <v>175</v>
      </c>
      <c r="T44" s="1"/>
      <c r="U44" s="3" t="s">
        <v>171</v>
      </c>
      <c r="V44" s="4">
        <v>43280</v>
      </c>
    </row>
    <row r="45" spans="1:22" ht="12.75" x14ac:dyDescent="0.2">
      <c r="A45" s="2">
        <v>43281.430706944448</v>
      </c>
      <c r="B45" s="1" t="s">
        <v>36</v>
      </c>
      <c r="C45" s="1" t="s">
        <v>176</v>
      </c>
      <c r="D45" s="1">
        <v>46</v>
      </c>
      <c r="E45" s="1" t="s">
        <v>177</v>
      </c>
      <c r="F45" s="1">
        <v>6</v>
      </c>
      <c r="G45" s="1" t="s">
        <v>43</v>
      </c>
      <c r="H45" s="1" t="s">
        <v>26</v>
      </c>
      <c r="I45" s="1" t="s">
        <v>0</v>
      </c>
      <c r="J45" s="1"/>
      <c r="K45" s="1" t="s">
        <v>27</v>
      </c>
      <c r="L45" s="1" t="s">
        <v>57</v>
      </c>
      <c r="M45" s="1" t="s">
        <v>29</v>
      </c>
      <c r="N45" s="1" t="s">
        <v>39</v>
      </c>
      <c r="O45" s="1">
        <v>0</v>
      </c>
      <c r="P45" s="1" t="s">
        <v>71</v>
      </c>
      <c r="Q45" s="1" t="s">
        <v>21</v>
      </c>
      <c r="R45" s="1" t="s">
        <v>178</v>
      </c>
      <c r="T45" s="1"/>
      <c r="U45" s="3" t="s">
        <v>179</v>
      </c>
      <c r="V45" s="4">
        <v>43281</v>
      </c>
    </row>
    <row r="46" spans="1:22" ht="12.75" x14ac:dyDescent="0.2">
      <c r="A46" s="2">
        <v>43282.517024907407</v>
      </c>
      <c r="B46" s="1" t="s">
        <v>15</v>
      </c>
      <c r="C46" s="1" t="s">
        <v>180</v>
      </c>
      <c r="D46" s="1">
        <v>54</v>
      </c>
      <c r="E46" s="1" t="s">
        <v>181</v>
      </c>
      <c r="F46" s="1">
        <v>8</v>
      </c>
      <c r="G46" s="4" t="s">
        <v>93</v>
      </c>
      <c r="H46" s="1" t="s">
        <v>26</v>
      </c>
      <c r="I46" s="1" t="s">
        <v>0</v>
      </c>
      <c r="J46" s="1"/>
      <c r="K46" s="1" t="s">
        <v>27</v>
      </c>
      <c r="L46" s="1" t="s">
        <v>28</v>
      </c>
      <c r="M46" s="1" t="s">
        <v>182</v>
      </c>
      <c r="N46" s="1" t="s">
        <v>39</v>
      </c>
      <c r="O46" s="1">
        <v>1000</v>
      </c>
      <c r="P46" s="1" t="s">
        <v>183</v>
      </c>
      <c r="Q46" s="1" t="s">
        <v>21</v>
      </c>
      <c r="R46" s="1" t="s">
        <v>184</v>
      </c>
      <c r="T46" s="1"/>
      <c r="U46" s="3" t="s">
        <v>184</v>
      </c>
      <c r="V46" s="4">
        <v>43282</v>
      </c>
    </row>
    <row r="47" spans="1:22" ht="12.75" x14ac:dyDescent="0.2">
      <c r="A47" s="2">
        <v>43282.828274085652</v>
      </c>
      <c r="B47" s="1" t="s">
        <v>36</v>
      </c>
      <c r="C47" s="1" t="s">
        <v>186</v>
      </c>
      <c r="D47" s="1">
        <v>43</v>
      </c>
      <c r="E47" s="1">
        <v>141</v>
      </c>
      <c r="F47" s="1">
        <v>4</v>
      </c>
      <c r="G47" s="4" t="s">
        <v>93</v>
      </c>
      <c r="H47" s="1" t="s">
        <v>26</v>
      </c>
      <c r="I47" s="1" t="s">
        <v>0</v>
      </c>
      <c r="J47" s="1"/>
      <c r="K47" s="1" t="s">
        <v>27</v>
      </c>
      <c r="L47" s="1" t="s">
        <v>28</v>
      </c>
      <c r="M47" s="1" t="s">
        <v>29</v>
      </c>
      <c r="N47" s="1" t="s">
        <v>39</v>
      </c>
      <c r="O47" s="1">
        <v>150</v>
      </c>
      <c r="P47" s="1" t="s">
        <v>20</v>
      </c>
      <c r="Q47" s="1" t="s">
        <v>21</v>
      </c>
      <c r="R47" s="1" t="s">
        <v>187</v>
      </c>
      <c r="T47" s="1"/>
      <c r="U47" s="3" t="s">
        <v>188</v>
      </c>
      <c r="V47" s="4">
        <v>43282</v>
      </c>
    </row>
    <row r="48" spans="1:22" ht="12.75" x14ac:dyDescent="0.2">
      <c r="A48" s="2">
        <v>43282.915454004629</v>
      </c>
      <c r="B48" s="1" t="s">
        <v>22</v>
      </c>
      <c r="C48" s="1" t="s">
        <v>189</v>
      </c>
      <c r="D48" s="1">
        <v>37</v>
      </c>
      <c r="E48" s="1" t="s">
        <v>190</v>
      </c>
      <c r="F48" s="1">
        <v>4</v>
      </c>
      <c r="G48" s="4" t="s">
        <v>80</v>
      </c>
      <c r="H48" s="1" t="s">
        <v>26</v>
      </c>
      <c r="I48" s="1" t="s">
        <v>0</v>
      </c>
      <c r="J48" s="1"/>
      <c r="K48" s="1" t="s">
        <v>50</v>
      </c>
      <c r="L48" s="1" t="s">
        <v>57</v>
      </c>
      <c r="M48" s="1" t="s">
        <v>29</v>
      </c>
      <c r="N48" s="1" t="s">
        <v>19</v>
      </c>
      <c r="O48" s="1">
        <v>0</v>
      </c>
      <c r="P48" s="1" t="s">
        <v>84</v>
      </c>
      <c r="Q48" s="1" t="s">
        <v>21</v>
      </c>
      <c r="R48" s="1" t="s">
        <v>189</v>
      </c>
      <c r="T48" s="1"/>
      <c r="U48" s="3" t="s">
        <v>189</v>
      </c>
      <c r="V48" s="4">
        <v>43282</v>
      </c>
    </row>
    <row r="49" spans="1:22" ht="12.75" x14ac:dyDescent="0.2">
      <c r="A49" s="2">
        <v>43283.317819606484</v>
      </c>
      <c r="B49" s="1" t="s">
        <v>15</v>
      </c>
      <c r="C49" s="1" t="s">
        <v>191</v>
      </c>
      <c r="D49" s="1">
        <v>67</v>
      </c>
      <c r="E49" s="1" t="s">
        <v>166</v>
      </c>
      <c r="F49" s="1">
        <v>2</v>
      </c>
      <c r="G49" s="4" t="s">
        <v>93</v>
      </c>
      <c r="H49" s="1" t="s">
        <v>26</v>
      </c>
      <c r="I49" s="1" t="s">
        <v>0</v>
      </c>
      <c r="J49" s="1"/>
      <c r="K49" s="1" t="s">
        <v>50</v>
      </c>
      <c r="L49" s="1" t="s">
        <v>17</v>
      </c>
      <c r="M49" s="1" t="s">
        <v>87</v>
      </c>
      <c r="N49" s="1" t="s">
        <v>19</v>
      </c>
      <c r="O49" s="1">
        <v>15600</v>
      </c>
      <c r="P49" s="1" t="s">
        <v>141</v>
      </c>
      <c r="Q49" s="1" t="s">
        <v>21</v>
      </c>
      <c r="R49" s="1" t="s">
        <v>192</v>
      </c>
      <c r="T49" s="1"/>
      <c r="U49" s="3" t="s">
        <v>193</v>
      </c>
      <c r="V49" s="4">
        <v>43283</v>
      </c>
    </row>
    <row r="50" spans="1:22" ht="12.75" x14ac:dyDescent="0.2">
      <c r="A50" s="2">
        <v>43283.321173414355</v>
      </c>
      <c r="B50" s="1" t="s">
        <v>15</v>
      </c>
      <c r="C50" s="1" t="s">
        <v>194</v>
      </c>
      <c r="D50" s="1">
        <v>60</v>
      </c>
      <c r="E50" s="1" t="s">
        <v>164</v>
      </c>
      <c r="F50" s="1">
        <v>4</v>
      </c>
      <c r="G50" s="4" t="s">
        <v>93</v>
      </c>
      <c r="H50" s="1" t="s">
        <v>26</v>
      </c>
      <c r="I50" s="1" t="s">
        <v>0</v>
      </c>
      <c r="J50" s="1"/>
      <c r="K50" s="1" t="s">
        <v>27</v>
      </c>
      <c r="L50" s="1" t="s">
        <v>136</v>
      </c>
      <c r="M50" s="1" t="s">
        <v>18</v>
      </c>
      <c r="N50" s="1" t="s">
        <v>19</v>
      </c>
      <c r="O50" s="1">
        <v>1500</v>
      </c>
      <c r="P50" s="1" t="s">
        <v>20</v>
      </c>
      <c r="Q50" s="1" t="s">
        <v>21</v>
      </c>
      <c r="R50" s="1" t="s">
        <v>192</v>
      </c>
      <c r="T50" s="1"/>
      <c r="U50" s="3" t="s">
        <v>171</v>
      </c>
      <c r="V50" s="4">
        <v>43283</v>
      </c>
    </row>
    <row r="51" spans="1:22" ht="12.75" x14ac:dyDescent="0.2">
      <c r="A51" s="2">
        <v>43283.324808634265</v>
      </c>
      <c r="B51" s="1" t="s">
        <v>15</v>
      </c>
      <c r="C51" s="1" t="s">
        <v>195</v>
      </c>
      <c r="D51" s="1">
        <v>63</v>
      </c>
      <c r="E51" s="1" t="s">
        <v>196</v>
      </c>
      <c r="F51" s="1">
        <v>4</v>
      </c>
      <c r="G51" s="4" t="s">
        <v>93</v>
      </c>
      <c r="H51" s="1" t="s">
        <v>26</v>
      </c>
      <c r="I51" s="1" t="s">
        <v>0</v>
      </c>
      <c r="J51" s="1"/>
      <c r="K51" s="1" t="s">
        <v>27</v>
      </c>
      <c r="L51" s="1" t="s">
        <v>136</v>
      </c>
      <c r="M51" s="1" t="s">
        <v>182</v>
      </c>
      <c r="N51" s="1" t="s">
        <v>19</v>
      </c>
      <c r="O51" s="1">
        <v>18500</v>
      </c>
      <c r="P51" s="1" t="s">
        <v>20</v>
      </c>
      <c r="Q51" s="1" t="s">
        <v>95</v>
      </c>
      <c r="R51" s="1" t="s">
        <v>97</v>
      </c>
      <c r="T51" s="1"/>
      <c r="U51" s="3" t="s">
        <v>193</v>
      </c>
      <c r="V51" s="4">
        <v>43283</v>
      </c>
    </row>
    <row r="52" spans="1:22" ht="12.75" x14ac:dyDescent="0.2">
      <c r="A52" s="2">
        <v>43283.357702685185</v>
      </c>
      <c r="B52" s="1" t="s">
        <v>36</v>
      </c>
      <c r="C52" s="1" t="s">
        <v>197</v>
      </c>
      <c r="D52" s="1">
        <v>61</v>
      </c>
      <c r="E52" s="1" t="s">
        <v>287</v>
      </c>
      <c r="F52" s="1">
        <v>2</v>
      </c>
      <c r="G52" s="1" t="s">
        <v>43</v>
      </c>
      <c r="H52" s="1" t="s">
        <v>26</v>
      </c>
      <c r="I52" s="1" t="s">
        <v>0</v>
      </c>
      <c r="J52" s="1"/>
      <c r="K52" s="1" t="s">
        <v>27</v>
      </c>
      <c r="L52" s="1" t="s">
        <v>57</v>
      </c>
      <c r="M52" s="1" t="s">
        <v>29</v>
      </c>
      <c r="N52" s="1" t="s">
        <v>19</v>
      </c>
      <c r="O52" s="1">
        <v>0</v>
      </c>
      <c r="P52" s="1" t="s">
        <v>35</v>
      </c>
      <c r="Q52" s="1" t="s">
        <v>21</v>
      </c>
      <c r="R52" s="1" t="s">
        <v>198</v>
      </c>
      <c r="T52" s="1"/>
      <c r="U52" s="3" t="s">
        <v>199</v>
      </c>
      <c r="V52" s="4">
        <v>43283</v>
      </c>
    </row>
    <row r="53" spans="1:22" ht="12.75" x14ac:dyDescent="0.2">
      <c r="A53" s="2">
        <v>43283.691133449072</v>
      </c>
      <c r="B53" s="1" t="s">
        <v>36</v>
      </c>
      <c r="C53" s="1" t="s">
        <v>203</v>
      </c>
      <c r="D53" s="1">
        <v>51</v>
      </c>
      <c r="E53" s="5" t="s">
        <v>204</v>
      </c>
      <c r="F53" s="1">
        <v>6</v>
      </c>
      <c r="G53" s="1" t="s">
        <v>43</v>
      </c>
      <c r="H53" s="1" t="s">
        <v>26</v>
      </c>
      <c r="I53" s="1" t="s">
        <v>0</v>
      </c>
      <c r="J53" s="1"/>
      <c r="K53" s="1" t="s">
        <v>27</v>
      </c>
      <c r="L53" s="1" t="s">
        <v>28</v>
      </c>
      <c r="M53" s="1" t="s">
        <v>29</v>
      </c>
      <c r="N53" s="1" t="s">
        <v>19</v>
      </c>
      <c r="O53" s="1">
        <v>0</v>
      </c>
      <c r="P53" s="1" t="s">
        <v>84</v>
      </c>
      <c r="Q53" s="1" t="s">
        <v>21</v>
      </c>
      <c r="R53" s="1" t="s">
        <v>203</v>
      </c>
      <c r="T53" s="1"/>
      <c r="U53" s="3" t="s">
        <v>203</v>
      </c>
      <c r="V53" s="4">
        <v>43283</v>
      </c>
    </row>
    <row r="54" spans="1:22" ht="12.75" x14ac:dyDescent="0.2">
      <c r="A54" s="2">
        <v>43283.691134131943</v>
      </c>
      <c r="B54" s="1" t="s">
        <v>15</v>
      </c>
      <c r="C54" s="1" t="s">
        <v>205</v>
      </c>
      <c r="D54" s="1">
        <v>47</v>
      </c>
      <c r="E54" s="1" t="s">
        <v>117</v>
      </c>
      <c r="F54" s="1">
        <v>6</v>
      </c>
      <c r="G54" s="1" t="s">
        <v>43</v>
      </c>
      <c r="H54" s="1" t="s">
        <v>26</v>
      </c>
      <c r="I54" s="1" t="s">
        <v>0</v>
      </c>
      <c r="J54" s="1"/>
      <c r="K54" s="1" t="s">
        <v>27</v>
      </c>
      <c r="L54" s="1" t="s">
        <v>28</v>
      </c>
      <c r="M54" s="1" t="s">
        <v>29</v>
      </c>
      <c r="N54" s="1" t="s">
        <v>51</v>
      </c>
      <c r="O54" s="1">
        <v>100</v>
      </c>
      <c r="P54" s="1" t="s">
        <v>84</v>
      </c>
      <c r="Q54" s="1" t="s">
        <v>21</v>
      </c>
      <c r="R54" s="1" t="s">
        <v>206</v>
      </c>
      <c r="T54" s="1"/>
      <c r="U54" s="3" t="s">
        <v>207</v>
      </c>
      <c r="V54" s="4">
        <v>43283</v>
      </c>
    </row>
    <row r="55" spans="1:22" ht="12.75" x14ac:dyDescent="0.2">
      <c r="A55" s="2">
        <v>43283.712605995373</v>
      </c>
      <c r="B55" s="1" t="s">
        <v>36</v>
      </c>
      <c r="C55" s="1" t="s">
        <v>208</v>
      </c>
      <c r="D55" s="1">
        <v>45</v>
      </c>
      <c r="E55" s="1" t="s">
        <v>209</v>
      </c>
      <c r="F55" s="1">
        <v>6</v>
      </c>
      <c r="G55" s="1" t="s">
        <v>43</v>
      </c>
      <c r="H55" s="1" t="s">
        <v>26</v>
      </c>
      <c r="I55" s="1" t="s">
        <v>0</v>
      </c>
      <c r="J55" s="1"/>
      <c r="K55" s="1" t="s">
        <v>27</v>
      </c>
      <c r="L55" s="1" t="s">
        <v>57</v>
      </c>
      <c r="M55" s="1" t="s">
        <v>29</v>
      </c>
      <c r="N55" s="1" t="s">
        <v>19</v>
      </c>
      <c r="O55" s="1">
        <v>0</v>
      </c>
      <c r="P55" s="1" t="s">
        <v>210</v>
      </c>
      <c r="Q55" s="1" t="s">
        <v>21</v>
      </c>
      <c r="R55" s="1" t="s">
        <v>211</v>
      </c>
      <c r="T55" s="1"/>
      <c r="U55" s="3" t="s">
        <v>211</v>
      </c>
      <c r="V55" s="4">
        <v>43283</v>
      </c>
    </row>
    <row r="56" spans="1:22" ht="12.75" x14ac:dyDescent="0.2">
      <c r="A56" s="2">
        <v>43284.673838506948</v>
      </c>
      <c r="B56" s="1" t="s">
        <v>22</v>
      </c>
      <c r="C56" s="1" t="s">
        <v>215</v>
      </c>
      <c r="D56" s="1">
        <v>41</v>
      </c>
      <c r="E56" s="1">
        <v>75</v>
      </c>
      <c r="F56" s="1">
        <v>6</v>
      </c>
      <c r="G56" s="1" t="s">
        <v>43</v>
      </c>
      <c r="H56" s="1" t="s">
        <v>26</v>
      </c>
      <c r="I56" s="1" t="s">
        <v>0</v>
      </c>
      <c r="J56" s="1"/>
      <c r="K56" s="1" t="s">
        <v>27</v>
      </c>
      <c r="L56" s="1" t="s">
        <v>57</v>
      </c>
      <c r="M56" s="1" t="s">
        <v>29</v>
      </c>
      <c r="N56" s="1" t="s">
        <v>19</v>
      </c>
      <c r="O56" s="1">
        <v>0</v>
      </c>
      <c r="P56" s="1" t="s">
        <v>216</v>
      </c>
      <c r="Q56" s="1" t="s">
        <v>21</v>
      </c>
      <c r="R56" s="1" t="s">
        <v>215</v>
      </c>
      <c r="T56" s="1"/>
      <c r="U56" s="3" t="s">
        <v>215</v>
      </c>
      <c r="V56" s="4">
        <v>43284</v>
      </c>
    </row>
    <row r="57" spans="1:22" ht="12.75" x14ac:dyDescent="0.2">
      <c r="A57" s="2">
        <v>43285.448846793981</v>
      </c>
      <c r="B57" s="1" t="s">
        <v>36</v>
      </c>
      <c r="C57" s="1" t="s">
        <v>222</v>
      </c>
      <c r="D57" s="1">
        <v>59</v>
      </c>
      <c r="E57" s="1" t="s">
        <v>223</v>
      </c>
      <c r="F57" s="1">
        <v>12</v>
      </c>
      <c r="G57" s="1" t="s">
        <v>43</v>
      </c>
      <c r="H57" s="1" t="s">
        <v>26</v>
      </c>
      <c r="I57" s="1" t="s">
        <v>0</v>
      </c>
      <c r="J57" s="1"/>
      <c r="K57" s="1" t="s">
        <v>16</v>
      </c>
      <c r="L57" s="1" t="s">
        <v>28</v>
      </c>
      <c r="M57" s="1" t="s">
        <v>29</v>
      </c>
      <c r="N57" s="1" t="s">
        <v>39</v>
      </c>
      <c r="O57" s="1">
        <v>0</v>
      </c>
      <c r="P57" s="1" t="s">
        <v>54</v>
      </c>
      <c r="Q57" s="1" t="s">
        <v>21</v>
      </c>
      <c r="R57" s="1" t="s">
        <v>222</v>
      </c>
      <c r="T57" s="1"/>
      <c r="U57" s="3" t="s">
        <v>222</v>
      </c>
      <c r="V57" s="4">
        <v>43285</v>
      </c>
    </row>
    <row r="58" spans="1:22" ht="12.75" x14ac:dyDescent="0.2">
      <c r="A58" s="2">
        <v>43285.462263518522</v>
      </c>
      <c r="B58" s="1" t="s">
        <v>15</v>
      </c>
      <c r="C58" s="1" t="s">
        <v>224</v>
      </c>
      <c r="D58" s="1">
        <v>71</v>
      </c>
      <c r="E58" s="1">
        <v>156</v>
      </c>
      <c r="F58" s="1">
        <v>12</v>
      </c>
      <c r="G58" s="1" t="s">
        <v>43</v>
      </c>
      <c r="H58" s="1" t="s">
        <v>26</v>
      </c>
      <c r="I58" s="1" t="s">
        <v>0</v>
      </c>
      <c r="J58" s="1"/>
      <c r="K58" s="1" t="s">
        <v>27</v>
      </c>
      <c r="L58" s="1" t="s">
        <v>28</v>
      </c>
      <c r="M58" s="1" t="s">
        <v>29</v>
      </c>
      <c r="N58" s="1" t="s">
        <v>51</v>
      </c>
      <c r="O58" s="1">
        <v>220</v>
      </c>
      <c r="P58" s="1" t="s">
        <v>225</v>
      </c>
      <c r="Q58" s="1" t="s">
        <v>21</v>
      </c>
      <c r="R58" s="1" t="s">
        <v>224</v>
      </c>
      <c r="T58" s="1"/>
      <c r="U58" s="3" t="s">
        <v>222</v>
      </c>
      <c r="V58" s="4">
        <v>43285</v>
      </c>
    </row>
    <row r="59" spans="1:22" ht="12.75" x14ac:dyDescent="0.2">
      <c r="A59" s="2">
        <v>43285.466119606484</v>
      </c>
      <c r="B59" s="1" t="s">
        <v>36</v>
      </c>
      <c r="C59" s="1" t="s">
        <v>226</v>
      </c>
      <c r="D59" s="1">
        <v>53</v>
      </c>
      <c r="E59" s="1">
        <v>128</v>
      </c>
      <c r="F59" s="1">
        <v>12</v>
      </c>
      <c r="G59" s="1" t="s">
        <v>43</v>
      </c>
      <c r="H59" s="1" t="s">
        <v>26</v>
      </c>
      <c r="I59" s="1" t="s">
        <v>0</v>
      </c>
      <c r="J59" s="1"/>
      <c r="K59" s="1" t="s">
        <v>27</v>
      </c>
      <c r="L59" s="1" t="s">
        <v>17</v>
      </c>
      <c r="M59" s="1" t="s">
        <v>29</v>
      </c>
      <c r="N59" s="1" t="s">
        <v>39</v>
      </c>
      <c r="O59" s="1">
        <v>0</v>
      </c>
      <c r="P59" s="1" t="s">
        <v>20</v>
      </c>
      <c r="Q59" s="1" t="s">
        <v>21</v>
      </c>
      <c r="R59" s="1" t="s">
        <v>227</v>
      </c>
      <c r="T59" s="1"/>
      <c r="U59" s="3" t="s">
        <v>228</v>
      </c>
      <c r="V59" s="4">
        <v>43285</v>
      </c>
    </row>
    <row r="60" spans="1:22" ht="12.75" x14ac:dyDescent="0.2">
      <c r="A60" s="2">
        <v>43285.468115011579</v>
      </c>
      <c r="B60" s="1" t="s">
        <v>15</v>
      </c>
      <c r="C60" s="1" t="s">
        <v>229</v>
      </c>
      <c r="D60" s="1">
        <v>35</v>
      </c>
      <c r="E60" s="5" t="s">
        <v>223</v>
      </c>
      <c r="F60" s="1">
        <v>12</v>
      </c>
      <c r="G60" s="1" t="s">
        <v>43</v>
      </c>
      <c r="H60" s="1" t="s">
        <v>26</v>
      </c>
      <c r="I60" s="1" t="s">
        <v>0</v>
      </c>
      <c r="J60" s="1"/>
      <c r="K60" s="1" t="s">
        <v>103</v>
      </c>
      <c r="L60" s="1" t="s">
        <v>28</v>
      </c>
      <c r="M60" s="1" t="s">
        <v>29</v>
      </c>
      <c r="N60" s="1" t="s">
        <v>39</v>
      </c>
      <c r="O60" s="1">
        <v>500</v>
      </c>
      <c r="P60" s="1" t="s">
        <v>230</v>
      </c>
      <c r="Q60" s="1" t="s">
        <v>21</v>
      </c>
      <c r="R60" s="1" t="s">
        <v>229</v>
      </c>
      <c r="T60" s="1"/>
      <c r="U60" s="3" t="s">
        <v>222</v>
      </c>
      <c r="V60" s="4">
        <v>43285</v>
      </c>
    </row>
    <row r="61" spans="1:22" ht="12.75" x14ac:dyDescent="0.2">
      <c r="A61" s="2">
        <v>43285.469575752315</v>
      </c>
      <c r="B61" s="1" t="s">
        <v>15</v>
      </c>
      <c r="C61" s="1" t="s">
        <v>231</v>
      </c>
      <c r="D61" s="1">
        <v>50</v>
      </c>
      <c r="E61" s="1">
        <v>128</v>
      </c>
      <c r="F61" s="1">
        <v>12</v>
      </c>
      <c r="G61" s="1" t="s">
        <v>43</v>
      </c>
      <c r="H61" s="1" t="s">
        <v>26</v>
      </c>
      <c r="I61" s="1" t="s">
        <v>0</v>
      </c>
      <c r="J61" s="1"/>
      <c r="K61" s="1" t="s">
        <v>27</v>
      </c>
      <c r="L61" s="1" t="s">
        <v>17</v>
      </c>
      <c r="M61" s="1" t="s">
        <v>29</v>
      </c>
      <c r="N61" s="1" t="s">
        <v>39</v>
      </c>
      <c r="O61" s="1">
        <v>0</v>
      </c>
      <c r="P61" s="1" t="s">
        <v>20</v>
      </c>
      <c r="Q61" s="1" t="s">
        <v>21</v>
      </c>
      <c r="R61" s="1" t="s">
        <v>232</v>
      </c>
      <c r="T61" s="1"/>
      <c r="U61" s="3" t="s">
        <v>233</v>
      </c>
      <c r="V61" s="4">
        <v>43285</v>
      </c>
    </row>
    <row r="62" spans="1:22" ht="12.75" x14ac:dyDescent="0.2">
      <c r="A62" s="2">
        <v>43287.667732233793</v>
      </c>
      <c r="B62" s="1" t="s">
        <v>15</v>
      </c>
      <c r="C62" s="1" t="s">
        <v>235</v>
      </c>
      <c r="D62" s="1">
        <v>41</v>
      </c>
      <c r="E62" s="1" t="s">
        <v>236</v>
      </c>
      <c r="F62" s="1">
        <v>11</v>
      </c>
      <c r="G62" s="1" t="s">
        <v>25</v>
      </c>
      <c r="H62" s="1" t="s">
        <v>26</v>
      </c>
      <c r="I62" s="1" t="s">
        <v>0</v>
      </c>
      <c r="J62" s="1"/>
      <c r="K62" s="1" t="s">
        <v>27</v>
      </c>
      <c r="L62" s="1" t="s">
        <v>28</v>
      </c>
      <c r="M62" s="1" t="s">
        <v>182</v>
      </c>
      <c r="N62" s="1" t="s">
        <v>39</v>
      </c>
      <c r="O62" s="1" t="s">
        <v>237</v>
      </c>
      <c r="P62" s="1" t="s">
        <v>47</v>
      </c>
      <c r="Q62" s="1" t="s">
        <v>21</v>
      </c>
      <c r="R62" s="1" t="s">
        <v>48</v>
      </c>
      <c r="T62" s="1"/>
      <c r="U62" s="3" t="s">
        <v>171</v>
      </c>
      <c r="V62" s="4">
        <v>43287</v>
      </c>
    </row>
    <row r="63" spans="1:22" ht="12.75" x14ac:dyDescent="0.2">
      <c r="A63" s="2">
        <v>43287.671114745375</v>
      </c>
      <c r="B63" s="1" t="s">
        <v>22</v>
      </c>
      <c r="C63" s="1" t="s">
        <v>238</v>
      </c>
      <c r="D63" s="1">
        <v>48</v>
      </c>
      <c r="E63" s="5" t="s">
        <v>239</v>
      </c>
      <c r="F63" s="1">
        <v>11</v>
      </c>
      <c r="G63" s="1" t="s">
        <v>25</v>
      </c>
      <c r="H63" s="1" t="s">
        <v>26</v>
      </c>
      <c r="I63" s="1" t="s">
        <v>0</v>
      </c>
      <c r="J63" s="1"/>
      <c r="K63" s="1" t="s">
        <v>27</v>
      </c>
      <c r="L63" s="1" t="s">
        <v>28</v>
      </c>
      <c r="M63" s="1" t="s">
        <v>18</v>
      </c>
      <c r="N63" s="1" t="s">
        <v>39</v>
      </c>
      <c r="O63" s="1" t="s">
        <v>237</v>
      </c>
      <c r="P63" s="1" t="s">
        <v>240</v>
      </c>
      <c r="Q63" s="1" t="s">
        <v>21</v>
      </c>
      <c r="R63" s="1" t="s">
        <v>48</v>
      </c>
      <c r="T63" s="1"/>
      <c r="U63" s="3" t="s">
        <v>171</v>
      </c>
      <c r="V63" s="4">
        <v>43287</v>
      </c>
    </row>
    <row r="64" spans="1:22" ht="12.75" x14ac:dyDescent="0.2">
      <c r="A64" s="2">
        <v>43287.673203622689</v>
      </c>
      <c r="B64" s="1" t="s">
        <v>15</v>
      </c>
      <c r="C64" s="1" t="s">
        <v>241</v>
      </c>
      <c r="D64" s="1">
        <v>22</v>
      </c>
      <c r="E64" s="1" t="s">
        <v>239</v>
      </c>
      <c r="F64" s="1">
        <v>11</v>
      </c>
      <c r="G64" s="1" t="s">
        <v>25</v>
      </c>
      <c r="H64" s="1" t="s">
        <v>26</v>
      </c>
      <c r="I64" s="1" t="s">
        <v>0</v>
      </c>
      <c r="J64" s="1"/>
      <c r="K64" s="1" t="s">
        <v>27</v>
      </c>
      <c r="L64" s="1" t="s">
        <v>28</v>
      </c>
      <c r="M64" s="1" t="s">
        <v>182</v>
      </c>
      <c r="N64" s="1" t="s">
        <v>39</v>
      </c>
      <c r="O64" s="1" t="s">
        <v>242</v>
      </c>
      <c r="P64" s="1" t="s">
        <v>243</v>
      </c>
      <c r="Q64" s="1" t="s">
        <v>21</v>
      </c>
      <c r="R64" s="1" t="s">
        <v>48</v>
      </c>
      <c r="T64" s="1"/>
      <c r="U64" s="3" t="s">
        <v>202</v>
      </c>
      <c r="V64" s="4">
        <v>43287</v>
      </c>
    </row>
    <row r="65" spans="1:22" ht="12.75" x14ac:dyDescent="0.2">
      <c r="A65" s="2">
        <v>43287.676954745373</v>
      </c>
      <c r="B65" s="1" t="s">
        <v>15</v>
      </c>
      <c r="C65" s="1" t="s">
        <v>244</v>
      </c>
      <c r="D65" s="1">
        <v>52</v>
      </c>
      <c r="E65" s="1">
        <v>100</v>
      </c>
      <c r="F65" s="1">
        <v>11</v>
      </c>
      <c r="G65" s="1" t="s">
        <v>25</v>
      </c>
      <c r="H65" s="1" t="s">
        <v>26</v>
      </c>
      <c r="I65" s="1" t="s">
        <v>0</v>
      </c>
      <c r="J65" s="1"/>
      <c r="K65" s="1" t="s">
        <v>103</v>
      </c>
      <c r="L65" s="1" t="s">
        <v>17</v>
      </c>
      <c r="M65" s="1" t="s">
        <v>29</v>
      </c>
      <c r="N65" s="1" t="s">
        <v>39</v>
      </c>
      <c r="O65" s="1" t="s">
        <v>245</v>
      </c>
      <c r="P65" s="1" t="s">
        <v>240</v>
      </c>
      <c r="Q65" s="1" t="s">
        <v>21</v>
      </c>
      <c r="R65" s="1" t="s">
        <v>46</v>
      </c>
      <c r="T65" s="1"/>
      <c r="U65" s="3" t="s">
        <v>202</v>
      </c>
      <c r="V65" s="4">
        <v>43287</v>
      </c>
    </row>
    <row r="66" spans="1:22" ht="12.75" x14ac:dyDescent="0.2">
      <c r="A66" s="2">
        <v>43287.679890775464</v>
      </c>
      <c r="B66" s="1" t="s">
        <v>36</v>
      </c>
      <c r="C66" s="1" t="s">
        <v>246</v>
      </c>
      <c r="D66" s="1">
        <v>49</v>
      </c>
      <c r="E66" s="1">
        <v>100</v>
      </c>
      <c r="F66" s="1">
        <v>11</v>
      </c>
      <c r="G66" s="1" t="s">
        <v>25</v>
      </c>
      <c r="H66" s="1" t="s">
        <v>26</v>
      </c>
      <c r="I66" s="1" t="s">
        <v>0</v>
      </c>
      <c r="J66" s="1"/>
      <c r="K66" s="1" t="s">
        <v>103</v>
      </c>
      <c r="L66" s="1" t="s">
        <v>57</v>
      </c>
      <c r="M66" s="1" t="s">
        <v>29</v>
      </c>
      <c r="N66" s="1" t="s">
        <v>19</v>
      </c>
      <c r="O66" s="1" t="s">
        <v>247</v>
      </c>
      <c r="P66" s="1" t="s">
        <v>47</v>
      </c>
      <c r="Q66" s="1" t="s">
        <v>21</v>
      </c>
      <c r="R66" s="1" t="s">
        <v>46</v>
      </c>
      <c r="T66" s="1"/>
      <c r="U66" s="3" t="s">
        <v>248</v>
      </c>
      <c r="V66" s="4">
        <v>43287</v>
      </c>
    </row>
    <row r="67" spans="1:22" ht="12.75" x14ac:dyDescent="0.2">
      <c r="A67" s="2">
        <v>43289.735366527777</v>
      </c>
      <c r="B67" s="1" t="s">
        <v>36</v>
      </c>
      <c r="C67" s="1" t="s">
        <v>249</v>
      </c>
      <c r="D67" s="1">
        <v>47</v>
      </c>
      <c r="E67" s="1">
        <v>62</v>
      </c>
      <c r="F67" s="1">
        <v>9</v>
      </c>
      <c r="G67" s="1" t="s">
        <v>25</v>
      </c>
      <c r="H67" s="1" t="s">
        <v>26</v>
      </c>
      <c r="I67" s="1" t="s">
        <v>0</v>
      </c>
      <c r="J67" s="1"/>
      <c r="K67" s="1" t="s">
        <v>27</v>
      </c>
      <c r="L67" s="1" t="s">
        <v>136</v>
      </c>
      <c r="M67" s="1" t="s">
        <v>29</v>
      </c>
      <c r="N67" s="1" t="s">
        <v>19</v>
      </c>
      <c r="O67" s="6">
        <v>0</v>
      </c>
      <c r="P67" s="1" t="s">
        <v>101</v>
      </c>
      <c r="Q67" s="1" t="s">
        <v>21</v>
      </c>
      <c r="R67" s="1" t="s">
        <v>249</v>
      </c>
      <c r="T67" s="1"/>
      <c r="U67" s="3" t="s">
        <v>250</v>
      </c>
      <c r="V67" s="4">
        <v>43289</v>
      </c>
    </row>
    <row r="68" spans="1:22" ht="12.75" x14ac:dyDescent="0.2">
      <c r="A68" s="2">
        <v>43290.447183715281</v>
      </c>
      <c r="B68" s="1" t="s">
        <v>36</v>
      </c>
      <c r="C68" s="1" t="s">
        <v>251</v>
      </c>
      <c r="D68" s="1">
        <v>45</v>
      </c>
      <c r="E68" s="1" t="s">
        <v>252</v>
      </c>
      <c r="F68" s="1">
        <v>8</v>
      </c>
      <c r="G68" s="1" t="s">
        <v>25</v>
      </c>
      <c r="H68" s="1" t="s">
        <v>26</v>
      </c>
      <c r="I68" s="1" t="s">
        <v>0</v>
      </c>
      <c r="J68" s="1"/>
      <c r="K68" s="1" t="s">
        <v>27</v>
      </c>
      <c r="L68" s="1" t="s">
        <v>28</v>
      </c>
      <c r="M68" s="1" t="s">
        <v>29</v>
      </c>
      <c r="N68" s="1" t="s">
        <v>39</v>
      </c>
      <c r="O68" s="1">
        <v>200</v>
      </c>
      <c r="P68" s="1" t="s">
        <v>253</v>
      </c>
      <c r="Q68" s="1" t="s">
        <v>21</v>
      </c>
      <c r="R68" s="1" t="s">
        <v>127</v>
      </c>
      <c r="T68" s="1"/>
      <c r="U68" s="3" t="s">
        <v>254</v>
      </c>
      <c r="V68" s="4">
        <v>43289</v>
      </c>
    </row>
    <row r="69" spans="1:22" ht="12.75" x14ac:dyDescent="0.2">
      <c r="A69" s="2">
        <v>43290.460455520835</v>
      </c>
      <c r="B69" s="1" t="s">
        <v>15</v>
      </c>
      <c r="C69" s="1" t="s">
        <v>255</v>
      </c>
      <c r="D69" s="1">
        <v>60</v>
      </c>
      <c r="E69" s="1">
        <v>1</v>
      </c>
      <c r="F69" s="1">
        <v>8</v>
      </c>
      <c r="G69" s="1" t="s">
        <v>25</v>
      </c>
      <c r="H69" s="1" t="s">
        <v>26</v>
      </c>
      <c r="I69" s="1" t="s">
        <v>0</v>
      </c>
      <c r="J69" s="1"/>
      <c r="K69" s="1" t="s">
        <v>27</v>
      </c>
      <c r="L69" s="1" t="s">
        <v>28</v>
      </c>
      <c r="M69" s="1" t="s">
        <v>29</v>
      </c>
      <c r="N69" s="1" t="s">
        <v>39</v>
      </c>
      <c r="O69" s="1">
        <v>100</v>
      </c>
      <c r="P69" s="1" t="s">
        <v>240</v>
      </c>
      <c r="Q69" s="1" t="s">
        <v>21</v>
      </c>
      <c r="R69" s="1" t="s">
        <v>256</v>
      </c>
      <c r="T69" s="1"/>
      <c r="U69" s="3" t="s">
        <v>171</v>
      </c>
      <c r="V69" s="4">
        <v>43289</v>
      </c>
    </row>
    <row r="70" spans="1:22" ht="12.75" x14ac:dyDescent="0.2">
      <c r="A70" s="2">
        <v>43290.463752581018</v>
      </c>
      <c r="B70" s="1" t="s">
        <v>15</v>
      </c>
      <c r="C70" s="1" t="s">
        <v>257</v>
      </c>
      <c r="D70" s="1">
        <v>69</v>
      </c>
      <c r="E70" s="1" t="s">
        <v>258</v>
      </c>
      <c r="F70" s="1">
        <v>8</v>
      </c>
      <c r="G70" s="1" t="s">
        <v>25</v>
      </c>
      <c r="H70" s="1" t="s">
        <v>26</v>
      </c>
      <c r="I70" s="1" t="s">
        <v>0</v>
      </c>
      <c r="J70" s="1"/>
      <c r="K70" s="1" t="s">
        <v>27</v>
      </c>
      <c r="L70" s="1" t="s">
        <v>17</v>
      </c>
      <c r="M70" s="1" t="s">
        <v>29</v>
      </c>
      <c r="N70" s="1" t="s">
        <v>19</v>
      </c>
      <c r="O70" s="1">
        <v>0</v>
      </c>
      <c r="P70" s="1" t="s">
        <v>259</v>
      </c>
      <c r="Q70" s="1" t="s">
        <v>21</v>
      </c>
      <c r="R70" s="1" t="s">
        <v>256</v>
      </c>
      <c r="T70" s="1"/>
      <c r="U70" s="3" t="s">
        <v>193</v>
      </c>
      <c r="V70" s="4">
        <v>43289</v>
      </c>
    </row>
    <row r="71" spans="1:22" ht="12.75" x14ac:dyDescent="0.2">
      <c r="A71" s="2">
        <v>43291.752255185187</v>
      </c>
      <c r="B71" s="1" t="s">
        <v>22</v>
      </c>
      <c r="C71" s="1" t="s">
        <v>267</v>
      </c>
      <c r="D71" s="1">
        <v>36</v>
      </c>
      <c r="E71" s="1" t="s">
        <v>268</v>
      </c>
      <c r="F71" s="1">
        <v>11</v>
      </c>
      <c r="G71" s="1" t="s">
        <v>25</v>
      </c>
      <c r="H71" s="1" t="s">
        <v>26</v>
      </c>
      <c r="I71" s="1" t="s">
        <v>0</v>
      </c>
      <c r="J71" s="1"/>
      <c r="K71" s="1" t="s">
        <v>27</v>
      </c>
      <c r="L71" s="1" t="s">
        <v>28</v>
      </c>
      <c r="M71" s="1" t="s">
        <v>29</v>
      </c>
      <c r="N71" s="1" t="s">
        <v>51</v>
      </c>
      <c r="O71" s="1">
        <v>0</v>
      </c>
      <c r="P71" s="1" t="s">
        <v>84</v>
      </c>
      <c r="Q71" s="1" t="s">
        <v>21</v>
      </c>
      <c r="R71" s="1" t="s">
        <v>269</v>
      </c>
      <c r="T71" s="1"/>
      <c r="U71" s="3" t="s">
        <v>269</v>
      </c>
      <c r="V71" s="4">
        <v>43291</v>
      </c>
    </row>
    <row r="72" spans="1:22" ht="12.75" x14ac:dyDescent="0.2">
      <c r="A72" s="2">
        <v>43291.761013877316</v>
      </c>
      <c r="B72" s="1" t="s">
        <v>15</v>
      </c>
      <c r="C72" s="1" t="s">
        <v>270</v>
      </c>
      <c r="D72" s="1">
        <v>36</v>
      </c>
      <c r="E72" s="5" t="s">
        <v>268</v>
      </c>
      <c r="F72" s="1">
        <v>11</v>
      </c>
      <c r="G72" s="1" t="s">
        <v>25</v>
      </c>
      <c r="H72" s="1" t="s">
        <v>26</v>
      </c>
      <c r="I72" s="1" t="s">
        <v>0</v>
      </c>
      <c r="J72" s="1"/>
      <c r="K72" s="1" t="s">
        <v>27</v>
      </c>
      <c r="L72" s="1" t="s">
        <v>28</v>
      </c>
      <c r="M72" s="1" t="s">
        <v>29</v>
      </c>
      <c r="N72" s="1" t="s">
        <v>51</v>
      </c>
      <c r="O72" s="6">
        <v>0</v>
      </c>
      <c r="P72" s="1" t="s">
        <v>141</v>
      </c>
      <c r="Q72" s="1" t="s">
        <v>21</v>
      </c>
      <c r="R72" s="1" t="s">
        <v>269</v>
      </c>
      <c r="T72" s="1"/>
      <c r="U72" s="3" t="s">
        <v>271</v>
      </c>
      <c r="V72" s="4">
        <v>43291</v>
      </c>
    </row>
    <row r="73" spans="1:22" ht="12.75" x14ac:dyDescent="0.2">
      <c r="A73" s="2">
        <v>43291.764218414348</v>
      </c>
      <c r="B73" s="1" t="s">
        <v>36</v>
      </c>
      <c r="C73" s="1" t="s">
        <v>272</v>
      </c>
      <c r="D73" s="1">
        <v>56</v>
      </c>
      <c r="E73" s="1">
        <v>146</v>
      </c>
      <c r="F73" s="1">
        <v>11</v>
      </c>
      <c r="G73" s="1" t="s">
        <v>25</v>
      </c>
      <c r="H73" s="1" t="s">
        <v>26</v>
      </c>
      <c r="I73" s="1" t="s">
        <v>0</v>
      </c>
      <c r="J73" s="1"/>
      <c r="K73" s="1" t="s">
        <v>27</v>
      </c>
      <c r="L73" s="1" t="s">
        <v>28</v>
      </c>
      <c r="M73" s="1" t="s">
        <v>29</v>
      </c>
      <c r="N73" s="1" t="s">
        <v>51</v>
      </c>
      <c r="O73" s="1">
        <v>0</v>
      </c>
      <c r="P73" s="1" t="s">
        <v>20</v>
      </c>
      <c r="Q73" s="1" t="s">
        <v>21</v>
      </c>
      <c r="R73" s="1" t="s">
        <v>269</v>
      </c>
      <c r="T73" s="1"/>
      <c r="U73" s="3" t="s">
        <v>271</v>
      </c>
      <c r="V73" s="4">
        <v>43291</v>
      </c>
    </row>
    <row r="74" spans="1:22" ht="12.75" x14ac:dyDescent="0.2">
      <c r="A74" s="2">
        <v>43291.773797777772</v>
      </c>
      <c r="B74" s="1" t="s">
        <v>36</v>
      </c>
      <c r="C74" s="1" t="s">
        <v>273</v>
      </c>
      <c r="D74" s="1">
        <v>41</v>
      </c>
      <c r="E74" s="1" t="s">
        <v>274</v>
      </c>
      <c r="F74" s="1">
        <v>11</v>
      </c>
      <c r="G74" s="1" t="s">
        <v>25</v>
      </c>
      <c r="H74" s="1" t="s">
        <v>26</v>
      </c>
      <c r="I74" s="1" t="s">
        <v>0</v>
      </c>
      <c r="J74" s="1"/>
      <c r="K74" s="1" t="s">
        <v>27</v>
      </c>
      <c r="L74" s="1" t="s">
        <v>57</v>
      </c>
      <c r="M74" s="1" t="s">
        <v>29</v>
      </c>
      <c r="N74" s="1" t="s">
        <v>19</v>
      </c>
      <c r="O74" s="1">
        <v>0</v>
      </c>
      <c r="P74" s="1" t="s">
        <v>20</v>
      </c>
      <c r="Q74" s="1" t="s">
        <v>21</v>
      </c>
      <c r="R74" s="1" t="s">
        <v>275</v>
      </c>
      <c r="T74" s="1"/>
      <c r="U74" s="3" t="s">
        <v>276</v>
      </c>
      <c r="V74" s="4">
        <v>43291</v>
      </c>
    </row>
    <row r="75" spans="1:22" ht="12.75" x14ac:dyDescent="0.2">
      <c r="A75" s="2">
        <v>43291.776654641202</v>
      </c>
      <c r="B75" s="1" t="s">
        <v>15</v>
      </c>
      <c r="C75" s="1" t="s">
        <v>277</v>
      </c>
      <c r="D75" s="1">
        <v>43</v>
      </c>
      <c r="E75" s="1" t="s">
        <v>274</v>
      </c>
      <c r="F75" s="1">
        <v>11</v>
      </c>
      <c r="G75" s="1" t="s">
        <v>25</v>
      </c>
      <c r="H75" s="1" t="s">
        <v>26</v>
      </c>
      <c r="I75" s="1" t="s">
        <v>0</v>
      </c>
      <c r="J75" s="1"/>
      <c r="K75" s="1" t="s">
        <v>27</v>
      </c>
      <c r="L75" s="1" t="s">
        <v>28</v>
      </c>
      <c r="M75" s="1" t="s">
        <v>94</v>
      </c>
      <c r="N75" s="1" t="s">
        <v>51</v>
      </c>
      <c r="O75" s="1">
        <v>200</v>
      </c>
      <c r="P75" s="1" t="s">
        <v>20</v>
      </c>
      <c r="Q75" s="1" t="s">
        <v>21</v>
      </c>
      <c r="R75" s="1" t="s">
        <v>269</v>
      </c>
      <c r="T75" s="1"/>
      <c r="U75" s="3" t="s">
        <v>271</v>
      </c>
      <c r="V75" s="4">
        <v>43291</v>
      </c>
    </row>
    <row r="76" spans="1:22" ht="12.75" x14ac:dyDescent="0.2">
      <c r="A76" s="2">
        <v>43291.894193715278</v>
      </c>
      <c r="B76" s="1" t="s">
        <v>36</v>
      </c>
      <c r="C76" s="1" t="s">
        <v>278</v>
      </c>
      <c r="D76" s="1">
        <v>77</v>
      </c>
      <c r="E76" s="1">
        <v>112</v>
      </c>
      <c r="F76" s="1">
        <v>11</v>
      </c>
      <c r="G76" s="1" t="s">
        <v>25</v>
      </c>
      <c r="H76" s="1" t="s">
        <v>26</v>
      </c>
      <c r="I76" s="1" t="s">
        <v>0</v>
      </c>
      <c r="J76" s="1"/>
      <c r="K76" s="1" t="s">
        <v>27</v>
      </c>
      <c r="L76" s="1" t="s">
        <v>57</v>
      </c>
      <c r="M76" s="1" t="s">
        <v>29</v>
      </c>
      <c r="N76" s="1" t="s">
        <v>19</v>
      </c>
      <c r="O76" s="1">
        <v>0</v>
      </c>
      <c r="P76" s="1" t="s">
        <v>183</v>
      </c>
      <c r="Q76" s="1" t="s">
        <v>21</v>
      </c>
      <c r="R76" s="1" t="s">
        <v>48</v>
      </c>
      <c r="T76" s="1"/>
      <c r="U76" s="3" t="s">
        <v>171</v>
      </c>
      <c r="V76" s="4">
        <v>43291</v>
      </c>
    </row>
    <row r="77" spans="1:22" ht="12.75" x14ac:dyDescent="0.2">
      <c r="A77" s="2">
        <v>43291.896940497681</v>
      </c>
      <c r="B77" s="1" t="s">
        <v>36</v>
      </c>
      <c r="C77" s="1" t="s">
        <v>279</v>
      </c>
      <c r="D77" s="1">
        <v>61</v>
      </c>
      <c r="E77" s="1">
        <v>19</v>
      </c>
      <c r="F77" s="1">
        <v>11</v>
      </c>
      <c r="G77" s="1" t="s">
        <v>25</v>
      </c>
      <c r="H77" s="1" t="s">
        <v>26</v>
      </c>
      <c r="I77" s="1" t="s">
        <v>0</v>
      </c>
      <c r="J77" s="1"/>
      <c r="K77" s="1" t="s">
        <v>27</v>
      </c>
      <c r="L77" s="1" t="s">
        <v>17</v>
      </c>
      <c r="M77" s="1" t="s">
        <v>29</v>
      </c>
      <c r="N77" s="1" t="s">
        <v>19</v>
      </c>
      <c r="O77" s="1">
        <v>100</v>
      </c>
      <c r="P77" s="1" t="s">
        <v>240</v>
      </c>
      <c r="Q77" s="1" t="s">
        <v>21</v>
      </c>
      <c r="R77" s="1" t="s">
        <v>46</v>
      </c>
      <c r="T77" s="1"/>
      <c r="U77" s="3" t="s">
        <v>202</v>
      </c>
      <c r="V77" s="4">
        <v>43291</v>
      </c>
    </row>
    <row r="78" spans="1:22" ht="12.75" x14ac:dyDescent="0.2">
      <c r="A78" s="2">
        <v>43292.310114293985</v>
      </c>
      <c r="B78" s="1" t="s">
        <v>15</v>
      </c>
      <c r="C78" s="1" t="s">
        <v>280</v>
      </c>
      <c r="D78" s="1">
        <v>58</v>
      </c>
      <c r="E78" s="5" t="s">
        <v>281</v>
      </c>
      <c r="F78" s="1">
        <v>4</v>
      </c>
      <c r="G78" s="4" t="s">
        <v>34</v>
      </c>
      <c r="H78" s="1" t="s">
        <v>26</v>
      </c>
      <c r="I78" s="1" t="s">
        <v>0</v>
      </c>
      <c r="J78" s="1"/>
      <c r="K78" s="1" t="s">
        <v>103</v>
      </c>
      <c r="L78" s="1" t="s">
        <v>28</v>
      </c>
      <c r="M78" s="1" t="s">
        <v>94</v>
      </c>
      <c r="N78" s="1" t="s">
        <v>39</v>
      </c>
      <c r="O78" s="1">
        <v>800</v>
      </c>
      <c r="P78" s="1" t="s">
        <v>47</v>
      </c>
      <c r="Q78" s="1" t="s">
        <v>21</v>
      </c>
      <c r="R78" s="1" t="s">
        <v>46</v>
      </c>
      <c r="T78" s="1"/>
      <c r="U78" s="3" t="s">
        <v>202</v>
      </c>
      <c r="V78" s="4">
        <v>43292</v>
      </c>
    </row>
    <row r="79" spans="1:22" ht="12.75" x14ac:dyDescent="0.2">
      <c r="A79" s="2">
        <v>43293.498957962962</v>
      </c>
      <c r="B79" s="1" t="s">
        <v>22</v>
      </c>
      <c r="C79" s="1" t="s">
        <v>295</v>
      </c>
      <c r="D79" s="1">
        <v>21</v>
      </c>
      <c r="E79" s="1">
        <v>23</v>
      </c>
      <c r="F79" s="1">
        <v>11</v>
      </c>
      <c r="G79" s="1" t="s">
        <v>25</v>
      </c>
      <c r="H79" s="1" t="s">
        <v>26</v>
      </c>
      <c r="I79" s="1" t="s">
        <v>0</v>
      </c>
      <c r="J79" s="1"/>
      <c r="K79" s="1" t="s">
        <v>293</v>
      </c>
      <c r="L79" s="1" t="s">
        <v>28</v>
      </c>
      <c r="M79" s="1" t="s">
        <v>29</v>
      </c>
      <c r="N79" s="1" t="s">
        <v>51</v>
      </c>
      <c r="O79" s="1">
        <v>0</v>
      </c>
      <c r="P79" s="1" t="s">
        <v>35</v>
      </c>
      <c r="Q79" s="1" t="s">
        <v>21</v>
      </c>
      <c r="R79" s="1" t="s">
        <v>296</v>
      </c>
      <c r="S79" t="s">
        <v>297</v>
      </c>
      <c r="T79" s="1"/>
      <c r="U79" s="3" t="s">
        <v>298</v>
      </c>
      <c r="V79" s="4">
        <v>43293</v>
      </c>
    </row>
    <row r="80" spans="1:22" ht="12.75" x14ac:dyDescent="0.2">
      <c r="A80" s="2">
        <v>43293.501103368057</v>
      </c>
      <c r="B80" s="1" t="s">
        <v>22</v>
      </c>
      <c r="C80" s="1" t="s">
        <v>299</v>
      </c>
      <c r="D80" s="1">
        <v>25</v>
      </c>
      <c r="E80" s="1" t="s">
        <v>300</v>
      </c>
      <c r="F80" s="1">
        <v>8</v>
      </c>
      <c r="G80" s="1" t="s">
        <v>25</v>
      </c>
      <c r="H80" s="1" t="s">
        <v>26</v>
      </c>
      <c r="I80" s="1" t="s">
        <v>0</v>
      </c>
      <c r="J80" s="1"/>
      <c r="K80" s="1" t="s">
        <v>27</v>
      </c>
      <c r="L80" s="1" t="s">
        <v>136</v>
      </c>
      <c r="M80" s="1" t="s">
        <v>87</v>
      </c>
      <c r="N80" s="1" t="s">
        <v>51</v>
      </c>
      <c r="O80" s="1">
        <v>20000</v>
      </c>
      <c r="P80" s="1" t="s">
        <v>101</v>
      </c>
      <c r="Q80" s="1" t="s">
        <v>21</v>
      </c>
      <c r="R80" s="1" t="s">
        <v>301</v>
      </c>
      <c r="T80" s="1"/>
      <c r="U80" s="3" t="s">
        <v>302</v>
      </c>
      <c r="V80" s="4">
        <v>43293</v>
      </c>
    </row>
    <row r="81" spans="1:22" ht="12.75" x14ac:dyDescent="0.2">
      <c r="A81" s="2">
        <v>43293.502954756943</v>
      </c>
      <c r="B81" s="1" t="s">
        <v>22</v>
      </c>
      <c r="C81" s="1" t="s">
        <v>303</v>
      </c>
      <c r="D81" s="1">
        <v>18</v>
      </c>
      <c r="E81" s="5" t="s">
        <v>304</v>
      </c>
      <c r="F81" s="1">
        <v>8</v>
      </c>
      <c r="G81" s="1" t="s">
        <v>25</v>
      </c>
      <c r="H81" s="1" t="s">
        <v>26</v>
      </c>
      <c r="I81" s="1" t="s">
        <v>0</v>
      </c>
      <c r="J81" s="1"/>
      <c r="K81" s="1" t="s">
        <v>293</v>
      </c>
      <c r="L81" s="1" t="s">
        <v>136</v>
      </c>
      <c r="M81" s="1" t="s">
        <v>29</v>
      </c>
      <c r="N81" s="1" t="s">
        <v>39</v>
      </c>
      <c r="O81" s="1">
        <v>0</v>
      </c>
      <c r="P81" s="1" t="s">
        <v>200</v>
      </c>
      <c r="Q81" s="1" t="s">
        <v>21</v>
      </c>
      <c r="R81" s="1" t="s">
        <v>303</v>
      </c>
      <c r="T81" s="1"/>
      <c r="U81" s="3" t="s">
        <v>202</v>
      </c>
      <c r="V81" s="4">
        <v>43441</v>
      </c>
    </row>
    <row r="82" spans="1:22" ht="12.75" x14ac:dyDescent="0.2">
      <c r="A82" s="2">
        <v>43293.503384212963</v>
      </c>
      <c r="B82" s="1" t="s">
        <v>22</v>
      </c>
      <c r="C82" s="1" t="s">
        <v>305</v>
      </c>
      <c r="D82" s="1">
        <v>18</v>
      </c>
      <c r="E82" s="1" t="s">
        <v>306</v>
      </c>
      <c r="F82" s="1">
        <v>5</v>
      </c>
      <c r="G82" s="1" t="s">
        <v>25</v>
      </c>
      <c r="H82" s="1" t="s">
        <v>26</v>
      </c>
      <c r="I82" s="1" t="s">
        <v>0</v>
      </c>
      <c r="J82" s="1"/>
      <c r="K82" s="1" t="s">
        <v>293</v>
      </c>
      <c r="L82" s="1" t="s">
        <v>28</v>
      </c>
      <c r="M82" s="1" t="s">
        <v>29</v>
      </c>
      <c r="N82" s="1" t="s">
        <v>39</v>
      </c>
      <c r="O82" s="1">
        <v>0</v>
      </c>
      <c r="P82" s="1" t="s">
        <v>307</v>
      </c>
      <c r="Q82" s="1" t="s">
        <v>21</v>
      </c>
      <c r="R82" s="1" t="s">
        <v>308</v>
      </c>
      <c r="T82" s="1"/>
      <c r="U82" s="3" t="s">
        <v>171</v>
      </c>
      <c r="V82" s="4">
        <v>43293</v>
      </c>
    </row>
    <row r="83" spans="1:22" ht="12.75" x14ac:dyDescent="0.2">
      <c r="A83" s="2">
        <v>43293.506346284717</v>
      </c>
      <c r="B83" s="1" t="s">
        <v>22</v>
      </c>
      <c r="C83" s="1" t="s">
        <v>309</v>
      </c>
      <c r="D83" s="1">
        <v>25</v>
      </c>
      <c r="E83" s="1">
        <v>35</v>
      </c>
      <c r="F83" s="1">
        <v>3</v>
      </c>
      <c r="G83" s="1" t="s">
        <v>25</v>
      </c>
      <c r="H83" s="1" t="s">
        <v>26</v>
      </c>
      <c r="I83" s="1" t="s">
        <v>0</v>
      </c>
      <c r="J83" s="1"/>
      <c r="K83" s="1" t="s">
        <v>100</v>
      </c>
      <c r="L83" s="1" t="s">
        <v>17</v>
      </c>
      <c r="M83" s="1" t="s">
        <v>289</v>
      </c>
      <c r="N83" s="1" t="s">
        <v>39</v>
      </c>
      <c r="O83" s="1">
        <v>0</v>
      </c>
      <c r="P83" s="1" t="s">
        <v>310</v>
      </c>
      <c r="Q83" s="1" t="s">
        <v>21</v>
      </c>
      <c r="R83" s="1" t="s">
        <v>309</v>
      </c>
      <c r="T83" s="1"/>
      <c r="U83" s="3" t="s">
        <v>311</v>
      </c>
      <c r="V83" s="4">
        <v>43293</v>
      </c>
    </row>
    <row r="84" spans="1:22" ht="12.75" x14ac:dyDescent="0.2">
      <c r="A84" s="2">
        <v>43294.793298912038</v>
      </c>
      <c r="B84" s="1" t="s">
        <v>22</v>
      </c>
      <c r="C84" s="1" t="s">
        <v>316</v>
      </c>
      <c r="D84" s="1">
        <v>15</v>
      </c>
      <c r="E84" s="1" t="s">
        <v>317</v>
      </c>
      <c r="F84" s="1">
        <v>8</v>
      </c>
      <c r="G84" s="1" t="s">
        <v>25</v>
      </c>
      <c r="H84" s="1" t="s">
        <v>26</v>
      </c>
      <c r="I84" s="1" t="s">
        <v>0</v>
      </c>
      <c r="J84" s="1"/>
      <c r="K84" s="1" t="s">
        <v>293</v>
      </c>
      <c r="L84" s="1" t="s">
        <v>136</v>
      </c>
      <c r="M84" s="1" t="s">
        <v>29</v>
      </c>
      <c r="N84" s="1" t="s">
        <v>39</v>
      </c>
      <c r="O84" s="1" t="s">
        <v>318</v>
      </c>
      <c r="P84" s="1" t="s">
        <v>319</v>
      </c>
      <c r="Q84" s="1" t="s">
        <v>21</v>
      </c>
      <c r="R84" s="1" t="s">
        <v>46</v>
      </c>
      <c r="S84" t="s">
        <v>320</v>
      </c>
      <c r="T84" s="1"/>
      <c r="U84" s="3" t="s">
        <v>202</v>
      </c>
      <c r="V84" s="4">
        <v>43294</v>
      </c>
    </row>
    <row r="85" spans="1:22" ht="12.75" x14ac:dyDescent="0.2">
      <c r="A85" s="2">
        <v>43294.796553842592</v>
      </c>
      <c r="B85" s="1" t="s">
        <v>15</v>
      </c>
      <c r="C85" s="1" t="s">
        <v>321</v>
      </c>
      <c r="D85" s="1">
        <v>18</v>
      </c>
      <c r="E85" s="1" t="s">
        <v>322</v>
      </c>
      <c r="F85" s="1">
        <v>5</v>
      </c>
      <c r="G85" s="1" t="s">
        <v>323</v>
      </c>
      <c r="H85" s="1" t="s">
        <v>26</v>
      </c>
      <c r="I85" s="1" t="s">
        <v>0</v>
      </c>
      <c r="J85" s="1"/>
      <c r="K85" s="1" t="s">
        <v>27</v>
      </c>
      <c r="L85" s="1" t="s">
        <v>28</v>
      </c>
      <c r="M85" s="1" t="s">
        <v>29</v>
      </c>
      <c r="N85" s="1" t="s">
        <v>51</v>
      </c>
      <c r="O85" s="1">
        <v>100</v>
      </c>
      <c r="P85" s="1" t="s">
        <v>324</v>
      </c>
      <c r="Q85" s="1" t="s">
        <v>21</v>
      </c>
      <c r="R85" s="1" t="s">
        <v>321</v>
      </c>
      <c r="S85" t="s">
        <v>325</v>
      </c>
      <c r="T85" s="1"/>
      <c r="U85" s="3" t="s">
        <v>202</v>
      </c>
      <c r="V85" s="4">
        <v>43294</v>
      </c>
    </row>
    <row r="86" spans="1:22" ht="12.75" x14ac:dyDescent="0.2">
      <c r="A86" s="2">
        <v>43294.799061979167</v>
      </c>
      <c r="B86" s="1" t="s">
        <v>22</v>
      </c>
      <c r="C86" s="1" t="s">
        <v>326</v>
      </c>
      <c r="D86" s="1">
        <v>21</v>
      </c>
      <c r="E86" s="1" t="s">
        <v>327</v>
      </c>
      <c r="F86" s="1">
        <v>7</v>
      </c>
      <c r="G86" s="1" t="s">
        <v>25</v>
      </c>
      <c r="H86" s="1" t="s">
        <v>26</v>
      </c>
      <c r="I86" s="1" t="s">
        <v>0</v>
      </c>
      <c r="J86" s="1"/>
      <c r="K86" s="1" t="s">
        <v>27</v>
      </c>
      <c r="L86" s="1" t="s">
        <v>28</v>
      </c>
      <c r="M86" s="1" t="s">
        <v>29</v>
      </c>
      <c r="N86" s="1" t="s">
        <v>39</v>
      </c>
      <c r="O86" s="1">
        <v>300</v>
      </c>
      <c r="P86" s="1" t="s">
        <v>328</v>
      </c>
      <c r="Q86" s="1" t="s">
        <v>21</v>
      </c>
      <c r="R86" s="1" t="s">
        <v>46</v>
      </c>
      <c r="S86" t="s">
        <v>329</v>
      </c>
      <c r="T86" s="1"/>
      <c r="U86" s="3" t="s">
        <v>248</v>
      </c>
      <c r="V86" s="4">
        <v>43294</v>
      </c>
    </row>
    <row r="87" spans="1:22" ht="12.75" x14ac:dyDescent="0.2">
      <c r="A87" s="2">
        <v>43294.801848182869</v>
      </c>
      <c r="B87" s="1" t="s">
        <v>22</v>
      </c>
      <c r="C87" s="1" t="s">
        <v>330</v>
      </c>
      <c r="D87" s="1">
        <v>17</v>
      </c>
      <c r="E87" s="1">
        <v>779</v>
      </c>
      <c r="F87" s="1">
        <v>8</v>
      </c>
      <c r="G87" s="4" t="s">
        <v>34</v>
      </c>
      <c r="H87" s="1" t="s">
        <v>26</v>
      </c>
      <c r="I87" s="1" t="s">
        <v>0</v>
      </c>
      <c r="J87" s="1"/>
      <c r="K87" s="1" t="s">
        <v>293</v>
      </c>
      <c r="L87" s="1" t="s">
        <v>28</v>
      </c>
      <c r="M87" s="1" t="s">
        <v>29</v>
      </c>
      <c r="N87" s="1" t="s">
        <v>39</v>
      </c>
      <c r="O87" s="1">
        <v>300</v>
      </c>
      <c r="P87" s="1" t="s">
        <v>331</v>
      </c>
      <c r="Q87" s="1" t="s">
        <v>21</v>
      </c>
      <c r="R87" s="1" t="s">
        <v>46</v>
      </c>
      <c r="S87" t="s">
        <v>332</v>
      </c>
      <c r="T87" s="1"/>
      <c r="U87" s="3" t="s">
        <v>248</v>
      </c>
      <c r="V87" s="4">
        <v>43293</v>
      </c>
    </row>
    <row r="88" spans="1:22" ht="12.75" x14ac:dyDescent="0.2">
      <c r="A88" s="2">
        <v>43294.804675648149</v>
      </c>
      <c r="B88" s="1" t="s">
        <v>22</v>
      </c>
      <c r="C88" s="1" t="s">
        <v>333</v>
      </c>
      <c r="D88" s="1">
        <v>20</v>
      </c>
      <c r="E88" s="1">
        <v>267</v>
      </c>
      <c r="F88" s="1">
        <v>6</v>
      </c>
      <c r="G88" s="1" t="s">
        <v>25</v>
      </c>
      <c r="H88" s="1" t="s">
        <v>26</v>
      </c>
      <c r="I88" s="1" t="s">
        <v>0</v>
      </c>
      <c r="J88" s="1"/>
      <c r="K88" s="1" t="s">
        <v>293</v>
      </c>
      <c r="L88" s="1" t="s">
        <v>28</v>
      </c>
      <c r="M88" s="1" t="s">
        <v>29</v>
      </c>
      <c r="N88" s="1" t="s">
        <v>39</v>
      </c>
      <c r="O88" s="1">
        <v>100</v>
      </c>
      <c r="P88" s="1" t="s">
        <v>328</v>
      </c>
      <c r="Q88" s="1" t="s">
        <v>21</v>
      </c>
      <c r="R88" s="1" t="s">
        <v>46</v>
      </c>
      <c r="S88" t="s">
        <v>334</v>
      </c>
      <c r="T88" s="1"/>
      <c r="U88" s="3" t="s">
        <v>202</v>
      </c>
      <c r="V88" s="4">
        <v>43294</v>
      </c>
    </row>
    <row r="89" spans="1:22" ht="12.75" x14ac:dyDescent="0.2">
      <c r="A89" s="2">
        <v>43294.807943437496</v>
      </c>
      <c r="B89" s="1" t="s">
        <v>22</v>
      </c>
      <c r="C89" s="1" t="s">
        <v>335</v>
      </c>
      <c r="D89" s="1">
        <v>26</v>
      </c>
      <c r="E89" s="1" t="s">
        <v>336</v>
      </c>
      <c r="F89" s="1">
        <v>9</v>
      </c>
      <c r="G89" s="1" t="s">
        <v>25</v>
      </c>
      <c r="H89" s="1" t="s">
        <v>26</v>
      </c>
      <c r="I89" s="1" t="s">
        <v>0</v>
      </c>
      <c r="J89" s="1"/>
      <c r="K89" s="1" t="s">
        <v>27</v>
      </c>
      <c r="L89" s="1" t="s">
        <v>28</v>
      </c>
      <c r="M89" s="1" t="s">
        <v>29</v>
      </c>
      <c r="N89" s="1" t="s">
        <v>19</v>
      </c>
      <c r="O89" s="1" t="s">
        <v>318</v>
      </c>
      <c r="P89" s="1" t="s">
        <v>337</v>
      </c>
      <c r="Q89" s="1" t="s">
        <v>21</v>
      </c>
      <c r="R89" s="1" t="s">
        <v>335</v>
      </c>
      <c r="S89" t="s">
        <v>338</v>
      </c>
      <c r="T89" s="1"/>
      <c r="U89" s="3" t="s">
        <v>202</v>
      </c>
      <c r="V89" s="4">
        <v>43294</v>
      </c>
    </row>
    <row r="90" spans="1:22" ht="12.75" x14ac:dyDescent="0.2">
      <c r="A90" s="2">
        <v>43294.810603402773</v>
      </c>
      <c r="B90" s="1" t="s">
        <v>22</v>
      </c>
      <c r="C90" s="1" t="s">
        <v>339</v>
      </c>
      <c r="D90" s="1">
        <v>20</v>
      </c>
      <c r="E90" s="1" t="s">
        <v>340</v>
      </c>
      <c r="F90" s="1">
        <v>7</v>
      </c>
      <c r="G90" s="1" t="s">
        <v>25</v>
      </c>
      <c r="H90" s="1" t="s">
        <v>26</v>
      </c>
      <c r="I90" s="1" t="s">
        <v>0</v>
      </c>
      <c r="J90" s="1"/>
      <c r="K90" s="1" t="s">
        <v>27</v>
      </c>
      <c r="L90" s="1" t="s">
        <v>17</v>
      </c>
      <c r="M90" s="1" t="s">
        <v>94</v>
      </c>
      <c r="N90" s="1" t="s">
        <v>39</v>
      </c>
      <c r="O90" s="1">
        <v>200</v>
      </c>
      <c r="P90" s="1" t="s">
        <v>341</v>
      </c>
      <c r="Q90" s="1" t="s">
        <v>21</v>
      </c>
      <c r="R90" s="1" t="s">
        <v>46</v>
      </c>
      <c r="S90" t="s">
        <v>338</v>
      </c>
      <c r="T90" s="1"/>
      <c r="U90" s="3" t="s">
        <v>248</v>
      </c>
      <c r="V90" s="4">
        <v>43294</v>
      </c>
    </row>
    <row r="91" spans="1:22" ht="12.75" x14ac:dyDescent="0.2">
      <c r="A91" s="2">
        <v>43294.813314861109</v>
      </c>
      <c r="B91" s="1" t="s">
        <v>22</v>
      </c>
      <c r="C91" s="1" t="s">
        <v>342</v>
      </c>
      <c r="D91" s="1">
        <v>22</v>
      </c>
      <c r="E91" s="1">
        <v>356</v>
      </c>
      <c r="F91" s="1">
        <v>3</v>
      </c>
      <c r="G91" s="1" t="s">
        <v>25</v>
      </c>
      <c r="H91" s="1" t="s">
        <v>26</v>
      </c>
      <c r="I91" s="1" t="s">
        <v>0</v>
      </c>
      <c r="J91" s="1"/>
      <c r="K91" s="1" t="s">
        <v>293</v>
      </c>
      <c r="L91" s="1" t="s">
        <v>17</v>
      </c>
      <c r="M91" s="1" t="s">
        <v>29</v>
      </c>
      <c r="N91" s="1" t="s">
        <v>39</v>
      </c>
      <c r="O91" s="1">
        <v>300</v>
      </c>
      <c r="P91" s="1" t="s">
        <v>331</v>
      </c>
      <c r="Q91" s="1" t="s">
        <v>21</v>
      </c>
      <c r="R91" s="1" t="s">
        <v>343</v>
      </c>
      <c r="S91" t="s">
        <v>332</v>
      </c>
      <c r="T91" s="1"/>
      <c r="U91" s="3" t="s">
        <v>344</v>
      </c>
      <c r="V91" s="4">
        <v>43294</v>
      </c>
    </row>
    <row r="92" spans="1:22" ht="12.75" x14ac:dyDescent="0.2">
      <c r="A92" s="2">
        <v>43294.81657855324</v>
      </c>
      <c r="B92" s="1" t="s">
        <v>22</v>
      </c>
      <c r="C92" s="1" t="s">
        <v>345</v>
      </c>
      <c r="D92" s="1">
        <v>18</v>
      </c>
      <c r="E92" s="1" t="s">
        <v>346</v>
      </c>
      <c r="F92" s="1">
        <v>8</v>
      </c>
      <c r="G92" s="1" t="s">
        <v>25</v>
      </c>
      <c r="H92" s="1" t="s">
        <v>26</v>
      </c>
      <c r="I92" s="1" t="s">
        <v>0</v>
      </c>
      <c r="J92" s="1"/>
      <c r="K92" s="1" t="s">
        <v>293</v>
      </c>
      <c r="L92" s="1" t="s">
        <v>17</v>
      </c>
      <c r="M92" s="1" t="s">
        <v>94</v>
      </c>
      <c r="N92" s="1" t="s">
        <v>39</v>
      </c>
      <c r="O92" s="1">
        <v>300</v>
      </c>
      <c r="P92" s="1" t="s">
        <v>347</v>
      </c>
      <c r="Q92" s="1" t="s">
        <v>21</v>
      </c>
      <c r="R92" s="1" t="s">
        <v>343</v>
      </c>
      <c r="S92" t="s">
        <v>348</v>
      </c>
      <c r="T92" s="1"/>
      <c r="U92" s="3" t="s">
        <v>343</v>
      </c>
      <c r="V92" s="4">
        <v>43294</v>
      </c>
    </row>
    <row r="93" spans="1:22" ht="12.75" x14ac:dyDescent="0.2">
      <c r="A93" s="2">
        <v>43294.819963888891</v>
      </c>
      <c r="B93" s="1" t="s">
        <v>15</v>
      </c>
      <c r="C93" s="1" t="s">
        <v>349</v>
      </c>
      <c r="D93" s="1">
        <v>22</v>
      </c>
      <c r="E93" s="1" t="s">
        <v>350</v>
      </c>
      <c r="F93" s="1">
        <v>5</v>
      </c>
      <c r="G93" s="1" t="s">
        <v>25</v>
      </c>
      <c r="H93" s="1" t="s">
        <v>26</v>
      </c>
      <c r="I93" s="1" t="s">
        <v>0</v>
      </c>
      <c r="J93" s="1"/>
      <c r="K93" s="1" t="s">
        <v>27</v>
      </c>
      <c r="L93" s="1" t="s">
        <v>28</v>
      </c>
      <c r="M93" s="1" t="s">
        <v>29</v>
      </c>
      <c r="N93" s="1" t="s">
        <v>39</v>
      </c>
      <c r="O93" s="1">
        <v>300</v>
      </c>
      <c r="P93" s="1" t="s">
        <v>351</v>
      </c>
      <c r="Q93" s="1" t="s">
        <v>21</v>
      </c>
      <c r="R93" s="1" t="s">
        <v>46</v>
      </c>
      <c r="S93" t="s">
        <v>352</v>
      </c>
      <c r="T93" s="1"/>
      <c r="U93" s="3" t="s">
        <v>248</v>
      </c>
      <c r="V93" s="4">
        <v>43294</v>
      </c>
    </row>
    <row r="94" spans="1:22" ht="12.75" x14ac:dyDescent="0.2">
      <c r="A94" s="2">
        <v>43294.829184479167</v>
      </c>
      <c r="B94" s="1" t="s">
        <v>15</v>
      </c>
      <c r="C94" s="1" t="s">
        <v>353</v>
      </c>
      <c r="D94" s="1">
        <v>19</v>
      </c>
      <c r="E94" s="1" t="s">
        <v>354</v>
      </c>
      <c r="F94" s="1">
        <v>8</v>
      </c>
      <c r="G94" s="1" t="s">
        <v>25</v>
      </c>
      <c r="H94" s="1" t="s">
        <v>26</v>
      </c>
      <c r="I94" s="1" t="s">
        <v>0</v>
      </c>
      <c r="J94" s="1"/>
      <c r="K94" s="1" t="s">
        <v>27</v>
      </c>
      <c r="L94" s="1" t="s">
        <v>57</v>
      </c>
      <c r="M94" s="1" t="s">
        <v>289</v>
      </c>
      <c r="N94" s="1" t="s">
        <v>19</v>
      </c>
      <c r="O94" s="1">
        <v>0</v>
      </c>
      <c r="P94" s="1" t="s">
        <v>355</v>
      </c>
      <c r="Q94" s="1" t="s">
        <v>21</v>
      </c>
      <c r="R94" s="1" t="s">
        <v>343</v>
      </c>
      <c r="S94" t="s">
        <v>356</v>
      </c>
      <c r="T94" s="1"/>
      <c r="U94" s="3" t="s">
        <v>202</v>
      </c>
      <c r="V94" s="4">
        <v>43294</v>
      </c>
    </row>
    <row r="95" spans="1:22" ht="12.75" x14ac:dyDescent="0.2">
      <c r="A95" s="2">
        <v>43294.831922777783</v>
      </c>
      <c r="B95" s="1" t="s">
        <v>22</v>
      </c>
      <c r="C95" s="1" t="s">
        <v>357</v>
      </c>
      <c r="D95" s="1">
        <v>25</v>
      </c>
      <c r="E95" s="1" t="s">
        <v>358</v>
      </c>
      <c r="F95" s="1">
        <v>8</v>
      </c>
      <c r="G95" s="1" t="s">
        <v>25</v>
      </c>
      <c r="H95" s="1" t="s">
        <v>26</v>
      </c>
      <c r="I95" s="1" t="s">
        <v>0</v>
      </c>
      <c r="J95" s="1"/>
      <c r="K95" s="1" t="s">
        <v>27</v>
      </c>
      <c r="L95" s="1" t="s">
        <v>136</v>
      </c>
      <c r="M95" s="1" t="s">
        <v>29</v>
      </c>
      <c r="N95" s="1" t="s">
        <v>19</v>
      </c>
      <c r="O95" s="1">
        <v>500</v>
      </c>
      <c r="P95" s="1" t="s">
        <v>331</v>
      </c>
      <c r="Q95" s="1" t="s">
        <v>21</v>
      </c>
      <c r="R95" s="1" t="s">
        <v>359</v>
      </c>
      <c r="S95" t="s">
        <v>360</v>
      </c>
      <c r="T95" s="1"/>
      <c r="U95" s="3" t="s">
        <v>248</v>
      </c>
      <c r="V95" s="4">
        <v>43294</v>
      </c>
    </row>
    <row r="96" spans="1:22" ht="12.75" x14ac:dyDescent="0.2">
      <c r="A96" s="2">
        <v>43294.834233171292</v>
      </c>
      <c r="B96" s="1" t="s">
        <v>36</v>
      </c>
      <c r="C96" s="1" t="s">
        <v>361</v>
      </c>
      <c r="D96" s="1">
        <v>29</v>
      </c>
      <c r="E96" s="1" t="s">
        <v>362</v>
      </c>
      <c r="F96" s="1">
        <v>3</v>
      </c>
      <c r="G96" s="1" t="s">
        <v>25</v>
      </c>
      <c r="H96" s="1" t="s">
        <v>26</v>
      </c>
      <c r="I96" s="1" t="s">
        <v>0</v>
      </c>
      <c r="J96" s="1"/>
      <c r="K96" s="1" t="s">
        <v>27</v>
      </c>
      <c r="L96" s="1" t="s">
        <v>57</v>
      </c>
      <c r="M96" s="1" t="s">
        <v>289</v>
      </c>
      <c r="N96" s="1" t="s">
        <v>19</v>
      </c>
      <c r="O96" s="1">
        <v>0</v>
      </c>
      <c r="P96" s="1" t="s">
        <v>331</v>
      </c>
      <c r="Q96" s="1" t="s">
        <v>21</v>
      </c>
      <c r="R96" s="1" t="s">
        <v>343</v>
      </c>
      <c r="S96" t="s">
        <v>363</v>
      </c>
      <c r="T96" s="1"/>
      <c r="U96" s="3" t="s">
        <v>248</v>
      </c>
      <c r="V96" s="4">
        <v>43294</v>
      </c>
    </row>
    <row r="97" spans="1:22" ht="12.75" x14ac:dyDescent="0.2">
      <c r="A97" s="2">
        <v>43294.836465196757</v>
      </c>
      <c r="B97" s="1" t="s">
        <v>15</v>
      </c>
      <c r="C97" s="1" t="s">
        <v>364</v>
      </c>
      <c r="D97" s="1">
        <v>40</v>
      </c>
      <c r="E97" s="1">
        <v>71</v>
      </c>
      <c r="F97" s="1">
        <v>11</v>
      </c>
      <c r="G97" s="1" t="s">
        <v>25</v>
      </c>
      <c r="H97" s="1" t="s">
        <v>26</v>
      </c>
      <c r="I97" s="1" t="s">
        <v>0</v>
      </c>
      <c r="J97" s="1"/>
      <c r="K97" s="1" t="s">
        <v>103</v>
      </c>
      <c r="L97" s="1" t="s">
        <v>28</v>
      </c>
      <c r="M97" s="1" t="s">
        <v>29</v>
      </c>
      <c r="N97" s="1" t="s">
        <v>39</v>
      </c>
      <c r="O97" s="1">
        <v>0</v>
      </c>
      <c r="P97" s="1" t="s">
        <v>328</v>
      </c>
      <c r="Q97" s="1" t="s">
        <v>21</v>
      </c>
      <c r="R97" s="1" t="s">
        <v>343</v>
      </c>
      <c r="S97" t="s">
        <v>365</v>
      </c>
      <c r="T97" s="1"/>
      <c r="U97" s="3" t="s">
        <v>344</v>
      </c>
      <c r="V97" s="4">
        <v>43294</v>
      </c>
    </row>
    <row r="98" spans="1:22" ht="12.75" x14ac:dyDescent="0.2">
      <c r="A98" s="2">
        <v>43294.838618703703</v>
      </c>
      <c r="B98" s="1" t="s">
        <v>36</v>
      </c>
      <c r="C98" s="1" t="s">
        <v>366</v>
      </c>
      <c r="D98" s="1">
        <v>60</v>
      </c>
      <c r="E98" s="1">
        <v>13</v>
      </c>
      <c r="F98" s="1">
        <v>11</v>
      </c>
      <c r="G98" s="1" t="s">
        <v>25</v>
      </c>
      <c r="H98" s="1" t="s">
        <v>26</v>
      </c>
      <c r="I98" s="1" t="s">
        <v>0</v>
      </c>
      <c r="J98" s="1"/>
      <c r="K98" s="1" t="s">
        <v>27</v>
      </c>
      <c r="L98" s="1" t="s">
        <v>17</v>
      </c>
      <c r="M98" s="1" t="s">
        <v>289</v>
      </c>
      <c r="N98" s="1" t="s">
        <v>19</v>
      </c>
      <c r="O98" s="1">
        <v>0</v>
      </c>
      <c r="P98" s="1" t="s">
        <v>367</v>
      </c>
      <c r="Q98" s="1" t="s">
        <v>21</v>
      </c>
      <c r="R98" s="1" t="s">
        <v>343</v>
      </c>
      <c r="S98" t="s">
        <v>368</v>
      </c>
      <c r="T98" s="1"/>
      <c r="U98" s="3" t="s">
        <v>248</v>
      </c>
      <c r="V98" s="4">
        <v>43294</v>
      </c>
    </row>
    <row r="99" spans="1:22" ht="12.75" x14ac:dyDescent="0.2">
      <c r="A99" s="2">
        <v>43295.514388055555</v>
      </c>
      <c r="B99" s="1" t="s">
        <v>36</v>
      </c>
      <c r="C99" s="1" t="s">
        <v>370</v>
      </c>
      <c r="D99" s="1">
        <v>64</v>
      </c>
      <c r="E99" s="1" t="s">
        <v>371</v>
      </c>
      <c r="F99" s="1">
        <v>12</v>
      </c>
      <c r="G99" s="1" t="s">
        <v>43</v>
      </c>
      <c r="H99" s="1" t="s">
        <v>26</v>
      </c>
      <c r="I99" s="1" t="s">
        <v>0</v>
      </c>
      <c r="J99" s="1"/>
      <c r="K99" s="1" t="s">
        <v>145</v>
      </c>
      <c r="L99" s="1" t="s">
        <v>17</v>
      </c>
      <c r="M99" s="1" t="s">
        <v>289</v>
      </c>
      <c r="N99" s="1" t="s">
        <v>19</v>
      </c>
      <c r="O99" s="1">
        <v>0</v>
      </c>
      <c r="P99" s="1" t="s">
        <v>372</v>
      </c>
      <c r="Q99" s="1" t="s">
        <v>21</v>
      </c>
      <c r="R99" s="1" t="s">
        <v>370</v>
      </c>
      <c r="S99" t="s">
        <v>373</v>
      </c>
      <c r="T99" s="1"/>
      <c r="U99" s="3" t="s">
        <v>222</v>
      </c>
      <c r="V99" s="4">
        <v>43295</v>
      </c>
    </row>
    <row r="100" spans="1:22" ht="12.75" x14ac:dyDescent="0.2">
      <c r="A100" s="2">
        <v>43296.313109062496</v>
      </c>
      <c r="B100" s="1" t="s">
        <v>15</v>
      </c>
      <c r="C100" s="1" t="s">
        <v>374</v>
      </c>
      <c r="D100" s="1">
        <v>57</v>
      </c>
      <c r="E100" s="1" t="s">
        <v>129</v>
      </c>
      <c r="F100" s="1">
        <v>10</v>
      </c>
      <c r="G100" s="1" t="s">
        <v>70</v>
      </c>
      <c r="H100" s="1" t="s">
        <v>26</v>
      </c>
      <c r="I100" s="1" t="s">
        <v>0</v>
      </c>
      <c r="J100" s="1"/>
      <c r="K100" s="1" t="s">
        <v>27</v>
      </c>
      <c r="L100" s="1" t="s">
        <v>17</v>
      </c>
      <c r="M100" s="1" t="s">
        <v>289</v>
      </c>
      <c r="N100" s="1" t="s">
        <v>19</v>
      </c>
      <c r="O100" s="1">
        <v>0</v>
      </c>
      <c r="P100" s="1" t="s">
        <v>20</v>
      </c>
      <c r="Q100" s="1" t="s">
        <v>21</v>
      </c>
      <c r="R100" s="1" t="s">
        <v>130</v>
      </c>
      <c r="S100" t="s">
        <v>375</v>
      </c>
      <c r="T100" s="1"/>
      <c r="U100" s="3" t="s">
        <v>131</v>
      </c>
      <c r="V100" s="4">
        <v>43296</v>
      </c>
    </row>
    <row r="101" spans="1:22" ht="12.75" x14ac:dyDescent="0.2">
      <c r="A101" s="2">
        <v>43296.956710381943</v>
      </c>
      <c r="B101" s="1" t="s">
        <v>15</v>
      </c>
      <c r="C101" s="1" t="s">
        <v>376</v>
      </c>
      <c r="D101" s="1">
        <v>49</v>
      </c>
      <c r="E101" s="1" t="s">
        <v>377</v>
      </c>
      <c r="F101" s="1">
        <v>3</v>
      </c>
      <c r="G101" s="1" t="s">
        <v>25</v>
      </c>
      <c r="H101" s="1" t="s">
        <v>26</v>
      </c>
      <c r="I101" s="1" t="s">
        <v>0</v>
      </c>
      <c r="J101" s="1"/>
      <c r="K101" s="1" t="s">
        <v>145</v>
      </c>
      <c r="L101" s="1" t="s">
        <v>17</v>
      </c>
      <c r="M101" s="1" t="s">
        <v>289</v>
      </c>
      <c r="N101" s="1" t="s">
        <v>19</v>
      </c>
      <c r="O101" s="1">
        <v>0</v>
      </c>
      <c r="P101" s="1" t="s">
        <v>71</v>
      </c>
      <c r="Q101" s="1" t="s">
        <v>21</v>
      </c>
      <c r="R101" s="1" t="s">
        <v>378</v>
      </c>
      <c r="S101" t="s">
        <v>379</v>
      </c>
      <c r="T101" s="1"/>
      <c r="U101" s="3" t="s">
        <v>263</v>
      </c>
      <c r="V101" s="4">
        <v>43227</v>
      </c>
    </row>
    <row r="102" spans="1:22" ht="12.75" x14ac:dyDescent="0.2">
      <c r="A102" s="2">
        <v>43298.321598877315</v>
      </c>
      <c r="B102" s="1" t="s">
        <v>36</v>
      </c>
      <c r="C102" s="1" t="s">
        <v>381</v>
      </c>
      <c r="D102" s="1">
        <v>59</v>
      </c>
      <c r="E102" s="1" t="s">
        <v>382</v>
      </c>
      <c r="F102" s="1">
        <v>10</v>
      </c>
      <c r="G102" s="1" t="s">
        <v>25</v>
      </c>
      <c r="H102" s="1" t="s">
        <v>26</v>
      </c>
      <c r="I102" s="1" t="s">
        <v>0</v>
      </c>
      <c r="J102" s="1"/>
      <c r="K102" s="1" t="s">
        <v>103</v>
      </c>
      <c r="L102" s="1" t="s">
        <v>28</v>
      </c>
      <c r="M102" s="1" t="s">
        <v>289</v>
      </c>
      <c r="N102" s="1" t="s">
        <v>19</v>
      </c>
      <c r="O102" s="1">
        <v>0</v>
      </c>
      <c r="P102" s="1" t="s">
        <v>383</v>
      </c>
      <c r="Q102" s="1" t="s">
        <v>21</v>
      </c>
      <c r="R102" s="1" t="s">
        <v>127</v>
      </c>
      <c r="S102" t="s">
        <v>148</v>
      </c>
      <c r="T102" s="1"/>
      <c r="U102" s="3" t="s">
        <v>171</v>
      </c>
      <c r="V102" s="4">
        <v>43291</v>
      </c>
    </row>
    <row r="103" spans="1:22" ht="12.75" x14ac:dyDescent="0.2">
      <c r="A103" s="2">
        <v>43298.324756388887</v>
      </c>
      <c r="B103" s="1" t="s">
        <v>36</v>
      </c>
      <c r="C103" s="1" t="s">
        <v>384</v>
      </c>
      <c r="D103" s="1">
        <v>57</v>
      </c>
      <c r="E103" s="1" t="s">
        <v>385</v>
      </c>
      <c r="F103" s="1">
        <v>10</v>
      </c>
      <c r="G103" s="1" t="s">
        <v>25</v>
      </c>
      <c r="H103" s="1" t="s">
        <v>26</v>
      </c>
      <c r="I103" s="1" t="s">
        <v>0</v>
      </c>
      <c r="J103" s="1"/>
      <c r="K103" s="1" t="s">
        <v>27</v>
      </c>
      <c r="L103" s="1" t="s">
        <v>17</v>
      </c>
      <c r="M103" s="1" t="s">
        <v>289</v>
      </c>
      <c r="N103" s="1" t="s">
        <v>19</v>
      </c>
      <c r="O103" s="1">
        <v>0</v>
      </c>
      <c r="P103" s="1" t="s">
        <v>347</v>
      </c>
      <c r="Q103" s="1" t="s">
        <v>21</v>
      </c>
      <c r="R103" s="1" t="s">
        <v>256</v>
      </c>
      <c r="S103" t="s">
        <v>369</v>
      </c>
      <c r="T103" s="1"/>
      <c r="U103" s="3" t="s">
        <v>386</v>
      </c>
      <c r="V103" s="4">
        <v>43291</v>
      </c>
    </row>
    <row r="104" spans="1:22" ht="12.75" x14ac:dyDescent="0.2">
      <c r="A104" s="2">
        <v>43298.328533900465</v>
      </c>
      <c r="B104" s="1" t="s">
        <v>15</v>
      </c>
      <c r="C104" s="1" t="s">
        <v>387</v>
      </c>
      <c r="D104" s="1">
        <v>62</v>
      </c>
      <c r="E104" s="1" t="s">
        <v>385</v>
      </c>
      <c r="F104" s="1">
        <v>10</v>
      </c>
      <c r="G104" s="1" t="s">
        <v>25</v>
      </c>
      <c r="H104" s="1" t="s">
        <v>26</v>
      </c>
      <c r="I104" s="1" t="s">
        <v>0</v>
      </c>
      <c r="J104" s="1"/>
      <c r="K104" s="1" t="s">
        <v>27</v>
      </c>
      <c r="L104" s="1" t="s">
        <v>17</v>
      </c>
      <c r="M104" s="1" t="s">
        <v>289</v>
      </c>
      <c r="N104" s="1" t="s">
        <v>19</v>
      </c>
      <c r="O104" s="1">
        <v>0</v>
      </c>
      <c r="P104" s="1" t="s">
        <v>347</v>
      </c>
      <c r="Q104" s="1" t="s">
        <v>21</v>
      </c>
      <c r="R104" s="1" t="s">
        <v>256</v>
      </c>
      <c r="S104" t="s">
        <v>148</v>
      </c>
      <c r="T104" s="1"/>
      <c r="U104" s="3" t="s">
        <v>171</v>
      </c>
      <c r="V104" s="4">
        <v>43291</v>
      </c>
    </row>
    <row r="105" spans="1:22" ht="12.75" x14ac:dyDescent="0.2">
      <c r="A105" s="2">
        <v>43298.331975567125</v>
      </c>
      <c r="B105" s="1" t="s">
        <v>36</v>
      </c>
      <c r="C105" s="1" t="s">
        <v>388</v>
      </c>
      <c r="D105" s="1">
        <v>54</v>
      </c>
      <c r="E105" s="1" t="s">
        <v>389</v>
      </c>
      <c r="F105" s="1">
        <v>10</v>
      </c>
      <c r="G105" s="1" t="s">
        <v>25</v>
      </c>
      <c r="H105" s="1" t="s">
        <v>26</v>
      </c>
      <c r="I105" s="1" t="s">
        <v>0</v>
      </c>
      <c r="J105" s="1"/>
      <c r="K105" s="1" t="s">
        <v>27</v>
      </c>
      <c r="L105" s="1" t="s">
        <v>28</v>
      </c>
      <c r="M105" s="1" t="s">
        <v>182</v>
      </c>
      <c r="N105" s="1" t="s">
        <v>51</v>
      </c>
      <c r="O105" s="1">
        <v>180</v>
      </c>
      <c r="P105" s="1" t="s">
        <v>390</v>
      </c>
      <c r="Q105" s="1" t="s">
        <v>21</v>
      </c>
      <c r="R105" s="1" t="s">
        <v>391</v>
      </c>
      <c r="S105" t="s">
        <v>148</v>
      </c>
      <c r="T105" s="1"/>
      <c r="U105" s="3" t="s">
        <v>171</v>
      </c>
      <c r="V105" s="4">
        <v>43291</v>
      </c>
    </row>
    <row r="106" spans="1:22" ht="12.75" x14ac:dyDescent="0.2">
      <c r="A106" s="2">
        <v>43298.339283055553</v>
      </c>
      <c r="B106" s="1" t="s">
        <v>15</v>
      </c>
      <c r="C106" s="1" t="s">
        <v>392</v>
      </c>
      <c r="D106" s="1">
        <v>47</v>
      </c>
      <c r="E106" s="1" t="s">
        <v>389</v>
      </c>
      <c r="F106" s="1">
        <v>10</v>
      </c>
      <c r="G106" s="1" t="s">
        <v>25</v>
      </c>
      <c r="H106" s="1" t="s">
        <v>26</v>
      </c>
      <c r="I106" s="1" t="s">
        <v>0</v>
      </c>
      <c r="J106" s="1"/>
      <c r="K106" s="1" t="s">
        <v>27</v>
      </c>
      <c r="L106" s="1" t="s">
        <v>28</v>
      </c>
      <c r="M106" s="1" t="s">
        <v>182</v>
      </c>
      <c r="N106" s="1" t="s">
        <v>39</v>
      </c>
      <c r="O106" s="1">
        <v>90</v>
      </c>
      <c r="P106" s="1" t="s">
        <v>351</v>
      </c>
      <c r="Q106" s="1" t="s">
        <v>21</v>
      </c>
      <c r="R106" s="1" t="s">
        <v>393</v>
      </c>
      <c r="S106" t="s">
        <v>148</v>
      </c>
      <c r="T106" s="1"/>
      <c r="U106" s="3" t="s">
        <v>171</v>
      </c>
      <c r="V106" s="4">
        <v>43291</v>
      </c>
    </row>
    <row r="107" spans="1:22" ht="12.75" x14ac:dyDescent="0.2">
      <c r="A107" s="2">
        <v>43298.469452129633</v>
      </c>
      <c r="B107" s="1" t="s">
        <v>36</v>
      </c>
      <c r="C107" s="1" t="s">
        <v>398</v>
      </c>
      <c r="D107" s="1">
        <v>50</v>
      </c>
      <c r="E107" s="1" t="s">
        <v>399</v>
      </c>
      <c r="F107" s="1">
        <v>11</v>
      </c>
      <c r="G107" s="1" t="s">
        <v>25</v>
      </c>
      <c r="H107" s="1" t="s">
        <v>26</v>
      </c>
      <c r="I107" s="1" t="s">
        <v>0</v>
      </c>
      <c r="J107" s="1"/>
      <c r="K107" s="1" t="s">
        <v>27</v>
      </c>
      <c r="L107" s="1" t="s">
        <v>57</v>
      </c>
      <c r="M107" s="1" t="s">
        <v>289</v>
      </c>
      <c r="N107" s="1" t="s">
        <v>19</v>
      </c>
      <c r="O107" s="1">
        <v>0</v>
      </c>
      <c r="P107" s="1" t="s">
        <v>331</v>
      </c>
      <c r="Q107" s="1" t="s">
        <v>21</v>
      </c>
      <c r="R107" s="1" t="s">
        <v>48</v>
      </c>
      <c r="S107" t="s">
        <v>320</v>
      </c>
      <c r="T107" s="1"/>
      <c r="U107" s="3" t="s">
        <v>171</v>
      </c>
      <c r="V107" s="4">
        <v>43298</v>
      </c>
    </row>
    <row r="108" spans="1:22" ht="12.75" x14ac:dyDescent="0.2">
      <c r="A108" s="2">
        <v>43298.472721099533</v>
      </c>
      <c r="B108" s="1" t="s">
        <v>36</v>
      </c>
      <c r="C108" s="1" t="s">
        <v>400</v>
      </c>
      <c r="D108" s="1">
        <v>62</v>
      </c>
      <c r="E108" s="1" t="s">
        <v>284</v>
      </c>
      <c r="F108" s="1">
        <v>11</v>
      </c>
      <c r="G108" s="1" t="s">
        <v>25</v>
      </c>
      <c r="H108" s="1" t="s">
        <v>26</v>
      </c>
      <c r="I108" s="1" t="s">
        <v>0</v>
      </c>
      <c r="J108" s="1"/>
      <c r="K108" s="1" t="s">
        <v>27</v>
      </c>
      <c r="L108" s="1" t="s">
        <v>136</v>
      </c>
      <c r="M108" s="1" t="s">
        <v>29</v>
      </c>
      <c r="N108" s="1" t="s">
        <v>39</v>
      </c>
      <c r="O108" s="1">
        <v>400</v>
      </c>
      <c r="P108" s="1" t="s">
        <v>401</v>
      </c>
      <c r="Q108" s="1" t="s">
        <v>21</v>
      </c>
      <c r="R108" s="1" t="s">
        <v>48</v>
      </c>
      <c r="S108" t="s">
        <v>402</v>
      </c>
      <c r="T108" s="1"/>
      <c r="U108" s="3" t="s">
        <v>202</v>
      </c>
      <c r="V108" s="4">
        <v>43298</v>
      </c>
    </row>
    <row r="109" spans="1:22" ht="12.75" x14ac:dyDescent="0.2">
      <c r="A109" s="2">
        <v>43298.475389988424</v>
      </c>
      <c r="B109" s="1" t="s">
        <v>36</v>
      </c>
      <c r="C109" s="1" t="s">
        <v>403</v>
      </c>
      <c r="D109" s="1">
        <v>60</v>
      </c>
      <c r="E109" s="5">
        <v>13</v>
      </c>
      <c r="F109" s="1">
        <v>11</v>
      </c>
      <c r="G109" s="1" t="s">
        <v>25</v>
      </c>
      <c r="H109" s="1" t="s">
        <v>26</v>
      </c>
      <c r="I109" s="1" t="s">
        <v>0</v>
      </c>
      <c r="J109" s="1"/>
      <c r="K109" s="1" t="s">
        <v>27</v>
      </c>
      <c r="L109" s="1" t="s">
        <v>17</v>
      </c>
      <c r="M109" s="1" t="s">
        <v>289</v>
      </c>
      <c r="N109" s="1" t="s">
        <v>19</v>
      </c>
      <c r="O109" s="1">
        <v>0</v>
      </c>
      <c r="P109" s="1" t="s">
        <v>367</v>
      </c>
      <c r="Q109" s="1" t="s">
        <v>21</v>
      </c>
      <c r="R109" s="1" t="s">
        <v>48</v>
      </c>
      <c r="S109" t="s">
        <v>404</v>
      </c>
      <c r="T109" s="1"/>
      <c r="U109" s="3" t="s">
        <v>171</v>
      </c>
      <c r="V109" s="4">
        <v>43298</v>
      </c>
    </row>
    <row r="110" spans="1:22" ht="12.75" x14ac:dyDescent="0.2">
      <c r="A110" s="2">
        <v>43298.47878690972</v>
      </c>
      <c r="B110" s="1" t="s">
        <v>36</v>
      </c>
      <c r="C110" s="1" t="s">
        <v>405</v>
      </c>
      <c r="D110" s="1">
        <v>61</v>
      </c>
      <c r="E110" s="1">
        <v>172</v>
      </c>
      <c r="F110" s="1">
        <v>11</v>
      </c>
      <c r="G110" s="1" t="s">
        <v>25</v>
      </c>
      <c r="H110" s="1" t="s">
        <v>26</v>
      </c>
      <c r="I110" s="1" t="s">
        <v>0</v>
      </c>
      <c r="J110" s="1"/>
      <c r="K110" s="1" t="s">
        <v>27</v>
      </c>
      <c r="L110" s="1" t="s">
        <v>28</v>
      </c>
      <c r="M110" s="1" t="s">
        <v>94</v>
      </c>
      <c r="N110" s="1" t="s">
        <v>39</v>
      </c>
      <c r="O110" s="1">
        <v>500</v>
      </c>
      <c r="P110" s="1" t="s">
        <v>401</v>
      </c>
      <c r="Q110" s="1" t="s">
        <v>21</v>
      </c>
      <c r="R110" s="1" t="s">
        <v>48</v>
      </c>
      <c r="S110" t="s">
        <v>404</v>
      </c>
      <c r="T110" s="1"/>
      <c r="U110" s="3" t="s">
        <v>202</v>
      </c>
      <c r="V110" s="4">
        <v>43298</v>
      </c>
    </row>
    <row r="111" spans="1:22" ht="12.75" x14ac:dyDescent="0.2">
      <c r="A111" s="2">
        <v>43298.48402822917</v>
      </c>
      <c r="B111" s="1" t="s">
        <v>36</v>
      </c>
      <c r="C111" s="1" t="s">
        <v>406</v>
      </c>
      <c r="D111" s="1">
        <v>49</v>
      </c>
      <c r="E111" s="1" t="s">
        <v>407</v>
      </c>
      <c r="F111" s="1">
        <v>11</v>
      </c>
      <c r="G111" s="1" t="s">
        <v>25</v>
      </c>
      <c r="H111" s="1" t="s">
        <v>26</v>
      </c>
      <c r="I111" s="1" t="s">
        <v>0</v>
      </c>
      <c r="J111" s="1"/>
      <c r="K111" s="1" t="s">
        <v>27</v>
      </c>
      <c r="L111" s="1" t="s">
        <v>28</v>
      </c>
      <c r="M111" s="1" t="s">
        <v>87</v>
      </c>
      <c r="N111" s="1" t="s">
        <v>39</v>
      </c>
      <c r="O111" s="1">
        <v>300</v>
      </c>
      <c r="P111" s="1" t="s">
        <v>351</v>
      </c>
      <c r="Q111" s="1" t="s">
        <v>21</v>
      </c>
      <c r="R111" s="1" t="s">
        <v>48</v>
      </c>
      <c r="S111" t="s">
        <v>408</v>
      </c>
      <c r="T111" s="1"/>
      <c r="U111" s="3" t="s">
        <v>193</v>
      </c>
      <c r="V111" s="4">
        <v>43298</v>
      </c>
    </row>
    <row r="112" spans="1:22" ht="12.75" x14ac:dyDescent="0.2">
      <c r="A112" s="2">
        <v>43298.489112129631</v>
      </c>
      <c r="B112" s="1" t="s">
        <v>15</v>
      </c>
      <c r="C112" s="1" t="s">
        <v>409</v>
      </c>
      <c r="D112" s="1">
        <v>42</v>
      </c>
      <c r="E112" s="1" t="s">
        <v>399</v>
      </c>
      <c r="F112" s="1">
        <v>11</v>
      </c>
      <c r="G112" s="1" t="s">
        <v>25</v>
      </c>
      <c r="H112" s="1" t="s">
        <v>26</v>
      </c>
      <c r="I112" s="1" t="s">
        <v>0</v>
      </c>
      <c r="J112" s="1"/>
      <c r="K112" s="1" t="s">
        <v>27</v>
      </c>
      <c r="L112" s="1" t="s">
        <v>136</v>
      </c>
      <c r="M112" s="1" t="s">
        <v>29</v>
      </c>
      <c r="N112" s="1" t="s">
        <v>39</v>
      </c>
      <c r="O112" s="1">
        <v>500</v>
      </c>
      <c r="P112" s="1" t="s">
        <v>347</v>
      </c>
      <c r="Q112" s="1" t="s">
        <v>21</v>
      </c>
      <c r="R112" s="1" t="s">
        <v>46</v>
      </c>
      <c r="S112" t="s">
        <v>404</v>
      </c>
      <c r="T112" s="1"/>
      <c r="U112" s="3" t="s">
        <v>202</v>
      </c>
      <c r="V112" s="4">
        <v>43298</v>
      </c>
    </row>
    <row r="113" spans="1:22" ht="12.75" x14ac:dyDescent="0.2">
      <c r="A113" s="2">
        <v>43298.886721643517</v>
      </c>
      <c r="B113" s="1" t="s">
        <v>15</v>
      </c>
      <c r="C113" s="1" t="s">
        <v>410</v>
      </c>
      <c r="D113" s="1">
        <v>57</v>
      </c>
      <c r="E113" s="1">
        <v>11</v>
      </c>
      <c r="F113" s="1">
        <v>11</v>
      </c>
      <c r="G113" s="1" t="s">
        <v>25</v>
      </c>
      <c r="H113" s="1" t="s">
        <v>26</v>
      </c>
      <c r="I113" s="1" t="s">
        <v>0</v>
      </c>
      <c r="J113" s="1"/>
      <c r="K113" s="1" t="s">
        <v>27</v>
      </c>
      <c r="L113" s="1" t="s">
        <v>57</v>
      </c>
      <c r="M113" s="1" t="s">
        <v>289</v>
      </c>
      <c r="N113" s="1" t="s">
        <v>19</v>
      </c>
      <c r="O113" s="1">
        <v>0</v>
      </c>
      <c r="P113" s="1" t="s">
        <v>20</v>
      </c>
      <c r="Q113" s="1" t="s">
        <v>21</v>
      </c>
      <c r="R113" s="1" t="s">
        <v>269</v>
      </c>
      <c r="S113" t="s">
        <v>411</v>
      </c>
      <c r="T113" s="1"/>
      <c r="U113" s="3" t="s">
        <v>271</v>
      </c>
      <c r="V113" s="4">
        <v>43298</v>
      </c>
    </row>
    <row r="114" spans="1:22" ht="12.75" x14ac:dyDescent="0.2">
      <c r="A114" s="2">
        <v>43298.889104016205</v>
      </c>
      <c r="B114" s="1" t="s">
        <v>15</v>
      </c>
      <c r="C114" s="1" t="s">
        <v>412</v>
      </c>
      <c r="D114" s="1">
        <v>72</v>
      </c>
      <c r="E114" s="1">
        <v>45</v>
      </c>
      <c r="F114" s="1">
        <v>11</v>
      </c>
      <c r="G114" s="1" t="s">
        <v>25</v>
      </c>
      <c r="H114" s="1" t="s">
        <v>26</v>
      </c>
      <c r="I114" s="1" t="s">
        <v>0</v>
      </c>
      <c r="J114" s="1"/>
      <c r="K114" s="1" t="s">
        <v>27</v>
      </c>
      <c r="L114" s="1" t="s">
        <v>57</v>
      </c>
      <c r="M114" s="1" t="s">
        <v>289</v>
      </c>
      <c r="N114" s="1" t="s">
        <v>19</v>
      </c>
      <c r="O114" s="1">
        <v>0</v>
      </c>
      <c r="P114" s="1" t="s">
        <v>20</v>
      </c>
      <c r="Q114" s="1" t="s">
        <v>21</v>
      </c>
      <c r="R114" s="1" t="s">
        <v>413</v>
      </c>
      <c r="S114" t="s">
        <v>411</v>
      </c>
      <c r="T114" s="1"/>
      <c r="U114" s="3" t="s">
        <v>271</v>
      </c>
      <c r="V114" s="4">
        <v>43298</v>
      </c>
    </row>
    <row r="115" spans="1:22" ht="12.75" x14ac:dyDescent="0.2">
      <c r="A115" s="2">
        <v>43298.895449571763</v>
      </c>
      <c r="B115" s="1" t="s">
        <v>36</v>
      </c>
      <c r="C115" s="1" t="s">
        <v>414</v>
      </c>
      <c r="D115" s="1">
        <v>57</v>
      </c>
      <c r="E115" s="1">
        <v>11</v>
      </c>
      <c r="F115" s="1">
        <v>11</v>
      </c>
      <c r="G115" s="1" t="s">
        <v>25</v>
      </c>
      <c r="H115" s="1" t="s">
        <v>26</v>
      </c>
      <c r="I115" s="1" t="s">
        <v>0</v>
      </c>
      <c r="J115" s="1"/>
      <c r="K115" s="1" t="s">
        <v>27</v>
      </c>
      <c r="L115" s="1" t="s">
        <v>57</v>
      </c>
      <c r="M115" s="1" t="s">
        <v>289</v>
      </c>
      <c r="N115" s="1" t="s">
        <v>19</v>
      </c>
      <c r="O115" s="1">
        <v>0</v>
      </c>
      <c r="P115" s="1" t="s">
        <v>20</v>
      </c>
      <c r="Q115" s="1" t="s">
        <v>21</v>
      </c>
      <c r="R115" s="1" t="s">
        <v>415</v>
      </c>
      <c r="S115" t="s">
        <v>416</v>
      </c>
      <c r="T115" s="1"/>
      <c r="U115" s="3" t="s">
        <v>271</v>
      </c>
      <c r="V115" s="4">
        <v>43298</v>
      </c>
    </row>
    <row r="116" spans="1:22" ht="12.75" x14ac:dyDescent="0.2">
      <c r="A116" s="2">
        <v>43300.400034571758</v>
      </c>
      <c r="B116" s="1" t="s">
        <v>36</v>
      </c>
      <c r="C116" s="1" t="s">
        <v>417</v>
      </c>
      <c r="D116" s="1">
        <v>54</v>
      </c>
      <c r="E116" s="1" t="s">
        <v>418</v>
      </c>
      <c r="F116" s="1">
        <v>6</v>
      </c>
      <c r="G116" s="1" t="s">
        <v>43</v>
      </c>
      <c r="H116" s="1" t="s">
        <v>26</v>
      </c>
      <c r="I116" s="1" t="s">
        <v>0</v>
      </c>
      <c r="J116" s="1"/>
      <c r="K116" s="1" t="s">
        <v>100</v>
      </c>
      <c r="L116" s="1" t="s">
        <v>28</v>
      </c>
      <c r="M116" s="1" t="s">
        <v>29</v>
      </c>
      <c r="N116" s="1" t="s">
        <v>39</v>
      </c>
      <c r="O116" s="1">
        <v>1000</v>
      </c>
      <c r="P116" s="1" t="s">
        <v>419</v>
      </c>
      <c r="Q116" s="1" t="s">
        <v>21</v>
      </c>
      <c r="R116" s="1" t="s">
        <v>417</v>
      </c>
      <c r="S116" t="s">
        <v>420</v>
      </c>
      <c r="T116" s="1"/>
      <c r="U116" s="3" t="s">
        <v>417</v>
      </c>
      <c r="V116" s="4">
        <v>43300</v>
      </c>
    </row>
    <row r="117" spans="1:22" ht="12.75" x14ac:dyDescent="0.2">
      <c r="A117" s="2">
        <v>43300.401342407407</v>
      </c>
      <c r="B117" s="1" t="s">
        <v>22</v>
      </c>
      <c r="C117" s="1" t="s">
        <v>421</v>
      </c>
      <c r="D117" s="1">
        <v>37</v>
      </c>
      <c r="E117" s="1" t="s">
        <v>422</v>
      </c>
      <c r="F117" s="1">
        <v>1</v>
      </c>
      <c r="G117" s="1" t="s">
        <v>43</v>
      </c>
      <c r="H117" s="1" t="s">
        <v>26</v>
      </c>
      <c r="I117" s="1" t="s">
        <v>0</v>
      </c>
      <c r="J117" s="1"/>
      <c r="K117" s="1" t="s">
        <v>27</v>
      </c>
      <c r="L117" s="1" t="s">
        <v>57</v>
      </c>
      <c r="M117" s="1" t="s">
        <v>289</v>
      </c>
      <c r="N117" s="1" t="s">
        <v>19</v>
      </c>
      <c r="O117" s="1">
        <v>0</v>
      </c>
      <c r="P117" s="1" t="s">
        <v>44</v>
      </c>
      <c r="Q117" s="1" t="s">
        <v>21</v>
      </c>
      <c r="R117" s="1" t="s">
        <v>423</v>
      </c>
      <c r="S117" t="s">
        <v>424</v>
      </c>
      <c r="T117" s="1"/>
      <c r="U117" s="3" t="s">
        <v>423</v>
      </c>
      <c r="V117" s="4">
        <v>43300</v>
      </c>
    </row>
    <row r="118" spans="1:22" ht="12.75" x14ac:dyDescent="0.2">
      <c r="A118" s="2">
        <v>43300.416425555552</v>
      </c>
      <c r="B118" s="1" t="s">
        <v>36</v>
      </c>
      <c r="C118" s="1" t="s">
        <v>426</v>
      </c>
      <c r="D118" s="1">
        <v>46</v>
      </c>
      <c r="E118" s="1" t="s">
        <v>427</v>
      </c>
      <c r="F118" s="1">
        <v>1</v>
      </c>
      <c r="G118" s="1" t="s">
        <v>43</v>
      </c>
      <c r="H118" s="1" t="s">
        <v>26</v>
      </c>
      <c r="I118" s="1" t="s">
        <v>0</v>
      </c>
      <c r="J118" s="1"/>
      <c r="K118" s="1" t="s">
        <v>27</v>
      </c>
      <c r="L118" s="1" t="s">
        <v>57</v>
      </c>
      <c r="M118" s="1" t="s">
        <v>289</v>
      </c>
      <c r="N118" s="1" t="s">
        <v>19</v>
      </c>
      <c r="O118" s="1">
        <v>0</v>
      </c>
      <c r="P118" s="1" t="s">
        <v>219</v>
      </c>
      <c r="Q118" s="1" t="s">
        <v>21</v>
      </c>
      <c r="R118" s="1" t="s">
        <v>428</v>
      </c>
      <c r="S118" t="s">
        <v>424</v>
      </c>
      <c r="T118" s="1"/>
      <c r="U118" s="3" t="s">
        <v>428</v>
      </c>
      <c r="V118" s="4">
        <v>43300</v>
      </c>
    </row>
    <row r="119" spans="1:22" ht="12.75" x14ac:dyDescent="0.2">
      <c r="A119" s="2">
        <v>43300.461815543982</v>
      </c>
      <c r="B119" s="1" t="s">
        <v>22</v>
      </c>
      <c r="C119" s="1" t="s">
        <v>429</v>
      </c>
      <c r="D119" s="1">
        <v>40</v>
      </c>
      <c r="E119" s="1">
        <v>31</v>
      </c>
      <c r="F119" s="1">
        <v>1</v>
      </c>
      <c r="G119" s="1" t="s">
        <v>70</v>
      </c>
      <c r="H119" s="1" t="s">
        <v>26</v>
      </c>
      <c r="I119" s="1" t="s">
        <v>0</v>
      </c>
      <c r="J119" s="1"/>
      <c r="K119" s="1" t="s">
        <v>100</v>
      </c>
      <c r="L119" s="1" t="s">
        <v>28</v>
      </c>
      <c r="M119" s="1" t="s">
        <v>29</v>
      </c>
      <c r="N119" s="1" t="s">
        <v>282</v>
      </c>
      <c r="O119" s="1">
        <v>0</v>
      </c>
      <c r="P119" s="1" t="s">
        <v>212</v>
      </c>
      <c r="Q119" s="1" t="s">
        <v>21</v>
      </c>
      <c r="R119" s="1" t="s">
        <v>429</v>
      </c>
      <c r="S119" t="s">
        <v>430</v>
      </c>
      <c r="T119" s="1"/>
      <c r="U119" s="3" t="s">
        <v>429</v>
      </c>
      <c r="V119" s="4">
        <v>43300</v>
      </c>
    </row>
    <row r="120" spans="1:22" ht="12.75" x14ac:dyDescent="0.2">
      <c r="A120" s="2">
        <v>43300.477009548616</v>
      </c>
      <c r="B120" s="1" t="s">
        <v>36</v>
      </c>
      <c r="C120" s="1" t="s">
        <v>431</v>
      </c>
      <c r="D120" s="1">
        <v>40</v>
      </c>
      <c r="E120" s="1" t="s">
        <v>432</v>
      </c>
      <c r="F120" s="1">
        <v>12</v>
      </c>
      <c r="G120" s="1" t="s">
        <v>43</v>
      </c>
      <c r="H120" s="1" t="s">
        <v>26</v>
      </c>
      <c r="I120" s="1" t="s">
        <v>0</v>
      </c>
      <c r="J120" s="1"/>
      <c r="K120" s="1" t="s">
        <v>100</v>
      </c>
      <c r="L120" s="1" t="s">
        <v>17</v>
      </c>
      <c r="M120" s="1" t="s">
        <v>289</v>
      </c>
      <c r="N120" s="1" t="s">
        <v>19</v>
      </c>
      <c r="O120" s="1">
        <v>0</v>
      </c>
      <c r="P120" s="1" t="s">
        <v>54</v>
      </c>
      <c r="Q120" s="1" t="s">
        <v>21</v>
      </c>
      <c r="R120" s="1" t="s">
        <v>431</v>
      </c>
      <c r="S120" t="s">
        <v>433</v>
      </c>
      <c r="T120" s="1"/>
      <c r="U120" s="3" t="s">
        <v>431</v>
      </c>
      <c r="V120" s="4">
        <v>43300</v>
      </c>
    </row>
    <row r="121" spans="1:22" ht="12.75" x14ac:dyDescent="0.2">
      <c r="A121" s="2">
        <v>43300.479741712959</v>
      </c>
      <c r="B121" s="1" t="s">
        <v>36</v>
      </c>
      <c r="C121" s="1" t="s">
        <v>434</v>
      </c>
      <c r="D121" s="1">
        <v>44</v>
      </c>
      <c r="E121" s="5" t="s">
        <v>435</v>
      </c>
      <c r="F121" s="1">
        <v>12</v>
      </c>
      <c r="G121" s="1" t="s">
        <v>43</v>
      </c>
      <c r="H121" s="1" t="s">
        <v>26</v>
      </c>
      <c r="I121" s="1" t="s">
        <v>0</v>
      </c>
      <c r="J121" s="1"/>
      <c r="K121" s="1" t="s">
        <v>100</v>
      </c>
      <c r="L121" s="1" t="s">
        <v>17</v>
      </c>
      <c r="M121" s="1" t="s">
        <v>29</v>
      </c>
      <c r="N121" s="1" t="s">
        <v>39</v>
      </c>
      <c r="O121" s="1">
        <v>1000</v>
      </c>
      <c r="P121" s="1" t="s">
        <v>101</v>
      </c>
      <c r="Q121" s="1" t="s">
        <v>21</v>
      </c>
      <c r="R121" s="1" t="s">
        <v>434</v>
      </c>
      <c r="S121" t="s">
        <v>148</v>
      </c>
      <c r="T121" s="1"/>
      <c r="U121" s="3" t="s">
        <v>434</v>
      </c>
      <c r="V121" s="4">
        <v>43300</v>
      </c>
    </row>
    <row r="122" spans="1:22" ht="12.75" x14ac:dyDescent="0.2">
      <c r="A122" s="2">
        <v>43300.480033692133</v>
      </c>
      <c r="B122" s="1" t="s">
        <v>36</v>
      </c>
      <c r="C122" s="1" t="s">
        <v>436</v>
      </c>
      <c r="D122" s="1">
        <v>59</v>
      </c>
      <c r="E122" s="1" t="s">
        <v>437</v>
      </c>
      <c r="F122" s="1">
        <v>12</v>
      </c>
      <c r="G122" s="1" t="s">
        <v>43</v>
      </c>
      <c r="H122" s="1" t="s">
        <v>26</v>
      </c>
      <c r="I122" s="1" t="s">
        <v>0</v>
      </c>
      <c r="J122" s="1"/>
      <c r="K122" s="1" t="s">
        <v>100</v>
      </c>
      <c r="L122" s="1" t="s">
        <v>17</v>
      </c>
      <c r="M122" s="1" t="s">
        <v>289</v>
      </c>
      <c r="N122" s="1" t="s">
        <v>19</v>
      </c>
      <c r="O122" s="1">
        <v>0</v>
      </c>
      <c r="P122" s="1" t="s">
        <v>54</v>
      </c>
      <c r="Q122" s="1" t="s">
        <v>21</v>
      </c>
      <c r="R122" s="1" t="s">
        <v>438</v>
      </c>
      <c r="S122" t="s">
        <v>433</v>
      </c>
      <c r="T122" s="1"/>
      <c r="U122" s="3" t="s">
        <v>438</v>
      </c>
      <c r="V122" s="4">
        <v>43300</v>
      </c>
    </row>
    <row r="123" spans="1:22" ht="12.75" x14ac:dyDescent="0.2">
      <c r="A123" s="2">
        <v>43300.482399837958</v>
      </c>
      <c r="B123" s="1" t="s">
        <v>36</v>
      </c>
      <c r="C123" s="1" t="s">
        <v>439</v>
      </c>
      <c r="D123" s="1">
        <v>51</v>
      </c>
      <c r="E123" s="1" t="s">
        <v>440</v>
      </c>
      <c r="F123" s="1">
        <v>12</v>
      </c>
      <c r="G123" s="1" t="s">
        <v>43</v>
      </c>
      <c r="H123" s="1" t="s">
        <v>26</v>
      </c>
      <c r="I123" s="1" t="s">
        <v>0</v>
      </c>
      <c r="J123" s="1"/>
      <c r="K123" s="1" t="s">
        <v>27</v>
      </c>
      <c r="L123" s="1" t="s">
        <v>17</v>
      </c>
      <c r="M123" s="1" t="s">
        <v>289</v>
      </c>
      <c r="N123" s="1" t="s">
        <v>19</v>
      </c>
      <c r="O123" s="1">
        <v>0</v>
      </c>
      <c r="P123" s="1" t="s">
        <v>54</v>
      </c>
      <c r="Q123" s="1" t="s">
        <v>21</v>
      </c>
      <c r="R123" s="1" t="s">
        <v>441</v>
      </c>
      <c r="S123" t="s">
        <v>433</v>
      </c>
      <c r="T123" s="1"/>
      <c r="U123" s="3" t="s">
        <v>442</v>
      </c>
      <c r="V123" s="4">
        <v>43300</v>
      </c>
    </row>
    <row r="124" spans="1:22" ht="12.75" x14ac:dyDescent="0.2">
      <c r="A124" s="2">
        <v>43300.48306903935</v>
      </c>
      <c r="B124" s="1" t="s">
        <v>36</v>
      </c>
      <c r="C124" s="1" t="s">
        <v>443</v>
      </c>
      <c r="D124" s="1">
        <v>46</v>
      </c>
      <c r="E124" s="1" t="s">
        <v>444</v>
      </c>
      <c r="F124" s="1">
        <v>6</v>
      </c>
      <c r="G124" s="4" t="s">
        <v>34</v>
      </c>
      <c r="H124" s="1" t="s">
        <v>26</v>
      </c>
      <c r="I124" s="1" t="s">
        <v>0</v>
      </c>
      <c r="J124" s="1"/>
      <c r="K124" s="1" t="s">
        <v>27</v>
      </c>
      <c r="L124" s="1" t="s">
        <v>57</v>
      </c>
      <c r="M124" s="1" t="s">
        <v>289</v>
      </c>
      <c r="N124" s="1" t="s">
        <v>19</v>
      </c>
      <c r="O124" s="1">
        <v>0</v>
      </c>
      <c r="P124" s="1" t="s">
        <v>210</v>
      </c>
      <c r="Q124" s="1" t="s">
        <v>21</v>
      </c>
      <c r="R124" s="1" t="s">
        <v>445</v>
      </c>
      <c r="S124" t="s">
        <v>446</v>
      </c>
      <c r="T124" s="1"/>
      <c r="U124" s="3" t="s">
        <v>445</v>
      </c>
      <c r="V124" s="4">
        <v>43300</v>
      </c>
    </row>
    <row r="125" spans="1:22" ht="12.75" x14ac:dyDescent="0.2">
      <c r="A125" s="2">
        <v>43300.484904039353</v>
      </c>
      <c r="B125" s="1" t="s">
        <v>36</v>
      </c>
      <c r="C125" s="1" t="s">
        <v>447</v>
      </c>
      <c r="D125" s="1">
        <v>51</v>
      </c>
      <c r="E125" s="1" t="s">
        <v>448</v>
      </c>
      <c r="F125" s="1">
        <v>4</v>
      </c>
      <c r="G125" s="1" t="s">
        <v>43</v>
      </c>
      <c r="H125" s="1" t="s">
        <v>26</v>
      </c>
      <c r="I125" s="1" t="s">
        <v>0</v>
      </c>
      <c r="J125" s="1"/>
      <c r="K125" s="1" t="s">
        <v>27</v>
      </c>
      <c r="L125" s="1" t="s">
        <v>17</v>
      </c>
      <c r="M125" s="1" t="s">
        <v>289</v>
      </c>
      <c r="N125" s="1" t="s">
        <v>19</v>
      </c>
      <c r="O125" s="1">
        <v>0</v>
      </c>
      <c r="P125" s="1" t="s">
        <v>54</v>
      </c>
      <c r="Q125" s="1" t="s">
        <v>21</v>
      </c>
      <c r="R125" s="1" t="s">
        <v>447</v>
      </c>
      <c r="S125" t="s">
        <v>433</v>
      </c>
      <c r="T125" s="1"/>
      <c r="U125" s="3" t="s">
        <v>447</v>
      </c>
      <c r="V125" s="4">
        <v>43300</v>
      </c>
    </row>
    <row r="126" spans="1:22" ht="12.75" x14ac:dyDescent="0.2">
      <c r="A126" s="2">
        <v>43300.74507553241</v>
      </c>
      <c r="B126" s="1" t="s">
        <v>22</v>
      </c>
      <c r="C126" s="1" t="s">
        <v>429</v>
      </c>
      <c r="D126" s="1">
        <v>40</v>
      </c>
      <c r="E126" s="1">
        <v>31</v>
      </c>
      <c r="F126" s="1">
        <v>1</v>
      </c>
      <c r="G126" s="1" t="s">
        <v>70</v>
      </c>
      <c r="H126" s="1" t="s">
        <v>26</v>
      </c>
      <c r="I126" s="1" t="s">
        <v>0</v>
      </c>
      <c r="J126" s="1"/>
      <c r="K126" s="1" t="s">
        <v>27</v>
      </c>
      <c r="L126" s="1" t="s">
        <v>28</v>
      </c>
      <c r="M126" s="1" t="s">
        <v>29</v>
      </c>
      <c r="N126" s="1" t="s">
        <v>39</v>
      </c>
      <c r="O126" s="1">
        <v>0</v>
      </c>
      <c r="P126" s="1" t="s">
        <v>449</v>
      </c>
      <c r="Q126" s="1" t="s">
        <v>21</v>
      </c>
      <c r="R126" s="1" t="s">
        <v>429</v>
      </c>
      <c r="S126" t="s">
        <v>450</v>
      </c>
      <c r="T126" s="1"/>
      <c r="U126" s="3" t="s">
        <v>429</v>
      </c>
      <c r="V126" s="4">
        <v>43300</v>
      </c>
    </row>
    <row r="127" spans="1:22" ht="12.75" x14ac:dyDescent="0.2">
      <c r="A127" s="2">
        <v>43301.329343726851</v>
      </c>
      <c r="B127" s="1" t="s">
        <v>15</v>
      </c>
      <c r="C127" s="1" t="s">
        <v>472</v>
      </c>
      <c r="D127" s="1">
        <v>48</v>
      </c>
      <c r="E127" s="1" t="s">
        <v>174</v>
      </c>
      <c r="F127" s="1">
        <v>11</v>
      </c>
      <c r="G127" s="1" t="s">
        <v>25</v>
      </c>
      <c r="H127" s="1" t="s">
        <v>26</v>
      </c>
      <c r="I127" s="1" t="s">
        <v>0</v>
      </c>
      <c r="J127" s="1"/>
      <c r="K127" s="1" t="s">
        <v>27</v>
      </c>
      <c r="L127" s="1" t="s">
        <v>28</v>
      </c>
      <c r="M127" s="1" t="s">
        <v>87</v>
      </c>
      <c r="N127" s="1" t="s">
        <v>39</v>
      </c>
      <c r="O127" s="1">
        <v>500</v>
      </c>
      <c r="P127" s="1" t="s">
        <v>473</v>
      </c>
      <c r="Q127" s="1" t="s">
        <v>21</v>
      </c>
      <c r="R127" s="1" t="s">
        <v>173</v>
      </c>
      <c r="S127" t="s">
        <v>402</v>
      </c>
      <c r="T127" s="1"/>
      <c r="U127" s="3" t="s">
        <v>474</v>
      </c>
      <c r="V127" s="4">
        <v>43301</v>
      </c>
    </row>
    <row r="128" spans="1:22" ht="12.75" x14ac:dyDescent="0.2">
      <c r="A128" s="2">
        <v>43301.330933437501</v>
      </c>
      <c r="B128" s="1" t="s">
        <v>36</v>
      </c>
      <c r="C128" s="1" t="s">
        <v>173</v>
      </c>
      <c r="D128" s="1">
        <v>47</v>
      </c>
      <c r="E128" s="1" t="s">
        <v>174</v>
      </c>
      <c r="F128" s="1">
        <v>11</v>
      </c>
      <c r="G128" s="1" t="s">
        <v>25</v>
      </c>
      <c r="H128" s="1" t="s">
        <v>26</v>
      </c>
      <c r="I128" s="1" t="s">
        <v>0</v>
      </c>
      <c r="J128" s="1"/>
      <c r="K128" s="1" t="s">
        <v>27</v>
      </c>
      <c r="L128" s="1" t="s">
        <v>28</v>
      </c>
      <c r="M128" s="1" t="s">
        <v>29</v>
      </c>
      <c r="N128" s="1" t="s">
        <v>39</v>
      </c>
      <c r="O128" s="1">
        <v>600</v>
      </c>
      <c r="P128" s="1" t="s">
        <v>331</v>
      </c>
      <c r="Q128" s="1" t="s">
        <v>21</v>
      </c>
      <c r="R128" s="1" t="s">
        <v>173</v>
      </c>
      <c r="S128" t="s">
        <v>475</v>
      </c>
      <c r="T128" s="1"/>
      <c r="U128" s="3" t="s">
        <v>202</v>
      </c>
      <c r="V128" s="4">
        <v>43301</v>
      </c>
    </row>
    <row r="129" spans="1:22" ht="12.75" x14ac:dyDescent="0.2">
      <c r="A129" s="2">
        <v>43301.34967142361</v>
      </c>
      <c r="B129" s="1" t="s">
        <v>15</v>
      </c>
      <c r="C129" s="1" t="s">
        <v>476</v>
      </c>
      <c r="D129" s="1">
        <v>66</v>
      </c>
      <c r="E129" s="1">
        <v>147</v>
      </c>
      <c r="F129" s="1">
        <v>11</v>
      </c>
      <c r="G129" s="1" t="s">
        <v>25</v>
      </c>
      <c r="H129" s="1" t="s">
        <v>26</v>
      </c>
      <c r="I129" s="1" t="s">
        <v>0</v>
      </c>
      <c r="J129" s="1"/>
      <c r="K129" s="1" t="s">
        <v>27</v>
      </c>
      <c r="L129" s="1" t="s">
        <v>28</v>
      </c>
      <c r="M129" s="1" t="s">
        <v>94</v>
      </c>
      <c r="N129" s="1" t="s">
        <v>39</v>
      </c>
      <c r="O129" s="1">
        <v>500</v>
      </c>
      <c r="P129" s="1" t="s">
        <v>347</v>
      </c>
      <c r="Q129" s="1" t="s">
        <v>21</v>
      </c>
      <c r="R129" s="1" t="s">
        <v>175</v>
      </c>
      <c r="S129" t="s">
        <v>477</v>
      </c>
      <c r="T129" s="1"/>
      <c r="U129" s="3" t="s">
        <v>202</v>
      </c>
      <c r="V129" s="4">
        <v>43301</v>
      </c>
    </row>
    <row r="130" spans="1:22" ht="12.75" x14ac:dyDescent="0.2">
      <c r="A130" s="2">
        <v>43301.352161712959</v>
      </c>
      <c r="B130" s="1" t="s">
        <v>36</v>
      </c>
      <c r="C130" s="1" t="s">
        <v>478</v>
      </c>
      <c r="D130" s="1">
        <v>72</v>
      </c>
      <c r="E130" s="1">
        <v>22</v>
      </c>
      <c r="F130" s="1">
        <v>11</v>
      </c>
      <c r="G130" s="1" t="s">
        <v>25</v>
      </c>
      <c r="H130" s="1" t="s">
        <v>26</v>
      </c>
      <c r="I130" s="1" t="s">
        <v>0</v>
      </c>
      <c r="J130" s="1"/>
      <c r="K130" s="1" t="s">
        <v>27</v>
      </c>
      <c r="L130" s="1" t="s">
        <v>28</v>
      </c>
      <c r="M130" s="1" t="s">
        <v>29</v>
      </c>
      <c r="N130" s="1" t="s">
        <v>39</v>
      </c>
      <c r="O130" s="1">
        <v>400</v>
      </c>
      <c r="P130" s="1" t="s">
        <v>347</v>
      </c>
      <c r="Q130" s="1" t="s">
        <v>21</v>
      </c>
      <c r="R130" s="1" t="s">
        <v>173</v>
      </c>
      <c r="S130" t="s">
        <v>479</v>
      </c>
      <c r="T130" s="1"/>
      <c r="U130" s="3" t="s">
        <v>171</v>
      </c>
      <c r="V130" s="4">
        <v>43301</v>
      </c>
    </row>
    <row r="131" spans="1:22" ht="12.75" x14ac:dyDescent="0.2">
      <c r="A131" s="2">
        <v>43301.353814189817</v>
      </c>
      <c r="B131" s="1" t="s">
        <v>36</v>
      </c>
      <c r="C131" s="1" t="s">
        <v>480</v>
      </c>
      <c r="D131" s="1">
        <v>66</v>
      </c>
      <c r="E131" s="1">
        <v>117</v>
      </c>
      <c r="F131" s="1">
        <v>11</v>
      </c>
      <c r="G131" s="1" t="s">
        <v>25</v>
      </c>
      <c r="H131" s="1" t="s">
        <v>26</v>
      </c>
      <c r="I131" s="1" t="s">
        <v>0</v>
      </c>
      <c r="J131" s="1"/>
      <c r="K131" s="1" t="s">
        <v>27</v>
      </c>
      <c r="L131" s="1" t="s">
        <v>28</v>
      </c>
      <c r="M131" s="1" t="s">
        <v>18</v>
      </c>
      <c r="N131" s="1" t="s">
        <v>39</v>
      </c>
      <c r="O131" s="1">
        <v>500</v>
      </c>
      <c r="P131" s="1" t="s">
        <v>347</v>
      </c>
      <c r="Q131" s="1" t="s">
        <v>21</v>
      </c>
      <c r="R131" s="1" t="s">
        <v>481</v>
      </c>
      <c r="S131" t="s">
        <v>482</v>
      </c>
      <c r="T131" s="1"/>
      <c r="U131" s="3" t="s">
        <v>483</v>
      </c>
      <c r="V131" s="4">
        <v>43301</v>
      </c>
    </row>
    <row r="132" spans="1:22" ht="12.75" x14ac:dyDescent="0.2">
      <c r="A132" s="2">
        <v>43301.355770798611</v>
      </c>
      <c r="B132" s="1" t="s">
        <v>15</v>
      </c>
      <c r="C132" s="1" t="s">
        <v>484</v>
      </c>
      <c r="D132" s="1">
        <v>52</v>
      </c>
      <c r="E132" s="1">
        <v>99</v>
      </c>
      <c r="F132" s="1">
        <v>11</v>
      </c>
      <c r="G132" s="1" t="s">
        <v>25</v>
      </c>
      <c r="H132" s="1" t="s">
        <v>26</v>
      </c>
      <c r="I132" s="1" t="s">
        <v>0</v>
      </c>
      <c r="J132" s="1"/>
      <c r="K132" s="1" t="s">
        <v>27</v>
      </c>
      <c r="L132" s="1" t="s">
        <v>57</v>
      </c>
      <c r="M132" s="1" t="s">
        <v>457</v>
      </c>
      <c r="N132" s="1" t="s">
        <v>19</v>
      </c>
      <c r="O132" s="1">
        <v>0</v>
      </c>
      <c r="P132" s="1" t="s">
        <v>331</v>
      </c>
      <c r="Q132" s="1" t="s">
        <v>21</v>
      </c>
      <c r="R132" s="1" t="s">
        <v>173</v>
      </c>
      <c r="S132" t="s">
        <v>485</v>
      </c>
      <c r="T132" s="1"/>
      <c r="U132" s="3" t="s">
        <v>202</v>
      </c>
      <c r="V132" s="4">
        <v>43301</v>
      </c>
    </row>
    <row r="133" spans="1:22" ht="12.75" x14ac:dyDescent="0.2">
      <c r="A133" s="2">
        <v>43301.357819328703</v>
      </c>
      <c r="B133" s="1" t="s">
        <v>15</v>
      </c>
      <c r="C133" s="1" t="s">
        <v>486</v>
      </c>
      <c r="D133" s="1">
        <v>43</v>
      </c>
      <c r="E133" s="1" t="s">
        <v>487</v>
      </c>
      <c r="F133" s="1">
        <v>11</v>
      </c>
      <c r="G133" s="1" t="s">
        <v>25</v>
      </c>
      <c r="H133" s="1" t="s">
        <v>26</v>
      </c>
      <c r="I133" s="1" t="s">
        <v>0</v>
      </c>
      <c r="J133" s="1"/>
      <c r="K133" s="1" t="s">
        <v>27</v>
      </c>
      <c r="L133" s="1" t="s">
        <v>136</v>
      </c>
      <c r="M133" s="1" t="s">
        <v>29</v>
      </c>
      <c r="N133" s="1" t="s">
        <v>39</v>
      </c>
      <c r="O133" s="1">
        <v>1000</v>
      </c>
      <c r="P133" s="1" t="s">
        <v>331</v>
      </c>
      <c r="Q133" s="1" t="s">
        <v>21</v>
      </c>
      <c r="R133" s="1" t="s">
        <v>175</v>
      </c>
      <c r="S133" t="s">
        <v>488</v>
      </c>
      <c r="T133" s="1"/>
      <c r="U133" s="3" t="s">
        <v>202</v>
      </c>
      <c r="V133" s="4">
        <v>43301</v>
      </c>
    </row>
    <row r="134" spans="1:22" ht="12.75" x14ac:dyDescent="0.2">
      <c r="A134" s="2">
        <v>43301.359851701389</v>
      </c>
      <c r="B134" s="1" t="s">
        <v>36</v>
      </c>
      <c r="C134" s="1" t="s">
        <v>489</v>
      </c>
      <c r="D134" s="1">
        <v>43</v>
      </c>
      <c r="E134" s="1" t="s">
        <v>487</v>
      </c>
      <c r="F134" s="1">
        <v>11</v>
      </c>
      <c r="G134" s="1" t="s">
        <v>25</v>
      </c>
      <c r="H134" s="1" t="s">
        <v>26</v>
      </c>
      <c r="I134" s="1" t="s">
        <v>0</v>
      </c>
      <c r="J134" s="1"/>
      <c r="K134" s="1" t="s">
        <v>27</v>
      </c>
      <c r="L134" s="1" t="s">
        <v>28</v>
      </c>
      <c r="M134" s="1" t="s">
        <v>18</v>
      </c>
      <c r="N134" s="1" t="s">
        <v>39</v>
      </c>
      <c r="O134" s="1">
        <v>1000</v>
      </c>
      <c r="P134" s="1" t="s">
        <v>401</v>
      </c>
      <c r="Q134" s="1" t="s">
        <v>21</v>
      </c>
      <c r="R134" s="1" t="s">
        <v>481</v>
      </c>
      <c r="S134" t="s">
        <v>490</v>
      </c>
      <c r="T134" s="1"/>
      <c r="U134" s="3" t="s">
        <v>202</v>
      </c>
      <c r="V134" s="4">
        <v>43301</v>
      </c>
    </row>
    <row r="135" spans="1:22" ht="12.75" x14ac:dyDescent="0.2">
      <c r="A135" s="2">
        <v>43301.361979710651</v>
      </c>
      <c r="B135" s="1" t="s">
        <v>15</v>
      </c>
      <c r="C135" s="1" t="s">
        <v>491</v>
      </c>
      <c r="D135" s="1">
        <v>39</v>
      </c>
      <c r="E135" s="1" t="s">
        <v>469</v>
      </c>
      <c r="F135" s="1">
        <v>11</v>
      </c>
      <c r="G135" s="1" t="s">
        <v>25</v>
      </c>
      <c r="H135" s="1" t="s">
        <v>26</v>
      </c>
      <c r="I135" s="1" t="s">
        <v>0</v>
      </c>
      <c r="J135" s="1"/>
      <c r="K135" s="1" t="s">
        <v>27</v>
      </c>
      <c r="L135" s="1" t="s">
        <v>28</v>
      </c>
      <c r="M135" s="1" t="s">
        <v>182</v>
      </c>
      <c r="N135" s="1" t="s">
        <v>39</v>
      </c>
      <c r="O135" s="1">
        <v>300</v>
      </c>
      <c r="P135" s="1" t="s">
        <v>347</v>
      </c>
      <c r="Q135" s="1" t="s">
        <v>21</v>
      </c>
      <c r="R135" s="1" t="s">
        <v>173</v>
      </c>
      <c r="S135" t="s">
        <v>338</v>
      </c>
      <c r="T135" s="1"/>
      <c r="U135" s="3" t="s">
        <v>193</v>
      </c>
      <c r="V135" s="4">
        <v>43301</v>
      </c>
    </row>
    <row r="136" spans="1:22" ht="12.75" x14ac:dyDescent="0.2">
      <c r="A136" s="2">
        <v>43301.363808240741</v>
      </c>
      <c r="B136" s="1" t="s">
        <v>22</v>
      </c>
      <c r="C136" s="1" t="s">
        <v>492</v>
      </c>
      <c r="D136" s="1">
        <v>31</v>
      </c>
      <c r="E136" s="1" t="s">
        <v>469</v>
      </c>
      <c r="F136" s="1">
        <v>11</v>
      </c>
      <c r="G136" s="1" t="s">
        <v>25</v>
      </c>
      <c r="H136" s="1" t="s">
        <v>26</v>
      </c>
      <c r="I136" s="1" t="s">
        <v>0</v>
      </c>
      <c r="J136" s="1"/>
      <c r="K136" s="1" t="s">
        <v>27</v>
      </c>
      <c r="L136" s="1" t="s">
        <v>17</v>
      </c>
      <c r="M136" s="1" t="s">
        <v>289</v>
      </c>
      <c r="N136" s="1" t="s">
        <v>19</v>
      </c>
      <c r="O136" s="1">
        <v>0</v>
      </c>
      <c r="P136" s="1" t="s">
        <v>331</v>
      </c>
      <c r="Q136" s="1" t="s">
        <v>21</v>
      </c>
      <c r="R136" s="1" t="s">
        <v>173</v>
      </c>
      <c r="S136" t="s">
        <v>493</v>
      </c>
      <c r="T136" s="1"/>
      <c r="U136" s="3" t="s">
        <v>202</v>
      </c>
      <c r="V136" s="4">
        <v>43301</v>
      </c>
    </row>
    <row r="137" spans="1:22" ht="12.75" x14ac:dyDescent="0.2">
      <c r="A137" s="2">
        <v>43301.365718136571</v>
      </c>
      <c r="B137" s="1" t="s">
        <v>22</v>
      </c>
      <c r="C137" s="1" t="s">
        <v>494</v>
      </c>
      <c r="D137" s="1">
        <v>52</v>
      </c>
      <c r="E137" s="1">
        <v>99</v>
      </c>
      <c r="F137" s="1">
        <v>11</v>
      </c>
      <c r="G137" s="1" t="s">
        <v>25</v>
      </c>
      <c r="H137" s="1" t="s">
        <v>26</v>
      </c>
      <c r="I137" s="1" t="s">
        <v>0</v>
      </c>
      <c r="J137" s="1"/>
      <c r="K137" s="1" t="s">
        <v>27</v>
      </c>
      <c r="L137" s="1" t="s">
        <v>17</v>
      </c>
      <c r="M137" s="1" t="s">
        <v>289</v>
      </c>
      <c r="N137" s="1" t="s">
        <v>19</v>
      </c>
      <c r="O137" s="1">
        <v>0</v>
      </c>
      <c r="P137" s="1" t="s">
        <v>495</v>
      </c>
      <c r="Q137" s="1" t="s">
        <v>21</v>
      </c>
      <c r="R137" s="1" t="s">
        <v>175</v>
      </c>
      <c r="S137" t="s">
        <v>493</v>
      </c>
      <c r="T137" s="1"/>
      <c r="U137" s="3" t="s">
        <v>202</v>
      </c>
      <c r="V137" s="4">
        <v>43301</v>
      </c>
    </row>
    <row r="138" spans="1:22" ht="12.75" x14ac:dyDescent="0.2">
      <c r="A138" s="2">
        <v>43301.368153310184</v>
      </c>
      <c r="B138" s="1" t="s">
        <v>22</v>
      </c>
      <c r="C138" s="1" t="s">
        <v>496</v>
      </c>
      <c r="D138" s="1">
        <v>36</v>
      </c>
      <c r="E138" s="5">
        <v>147</v>
      </c>
      <c r="F138" s="1">
        <v>11</v>
      </c>
      <c r="G138" s="1" t="s">
        <v>25</v>
      </c>
      <c r="H138" s="1" t="s">
        <v>26</v>
      </c>
      <c r="I138" s="1" t="s">
        <v>0</v>
      </c>
      <c r="J138" s="1"/>
      <c r="K138" s="1" t="s">
        <v>27</v>
      </c>
      <c r="L138" s="1" t="s">
        <v>136</v>
      </c>
      <c r="M138" s="1" t="s">
        <v>29</v>
      </c>
      <c r="N138" s="1" t="s">
        <v>39</v>
      </c>
      <c r="O138" s="1">
        <v>500</v>
      </c>
      <c r="P138" s="1" t="s">
        <v>383</v>
      </c>
      <c r="Q138" s="1" t="s">
        <v>21</v>
      </c>
      <c r="R138" s="1" t="s">
        <v>497</v>
      </c>
      <c r="S138" t="s">
        <v>338</v>
      </c>
      <c r="T138" s="1"/>
      <c r="U138" s="3" t="s">
        <v>202</v>
      </c>
      <c r="V138" s="4">
        <v>43301</v>
      </c>
    </row>
    <row r="139" spans="1:22" ht="12.75" x14ac:dyDescent="0.2">
      <c r="A139" s="2">
        <v>43301.370465335647</v>
      </c>
      <c r="B139" s="1" t="s">
        <v>15</v>
      </c>
      <c r="C139" s="1" t="s">
        <v>498</v>
      </c>
      <c r="D139" s="1">
        <v>41</v>
      </c>
      <c r="E139" s="1">
        <v>147</v>
      </c>
      <c r="F139" s="1">
        <v>11</v>
      </c>
      <c r="G139" s="1" t="s">
        <v>25</v>
      </c>
      <c r="H139" s="1" t="s">
        <v>26</v>
      </c>
      <c r="I139" s="1" t="s">
        <v>0</v>
      </c>
      <c r="J139" s="1"/>
      <c r="K139" s="1" t="s">
        <v>27</v>
      </c>
      <c r="L139" s="1" t="s">
        <v>28</v>
      </c>
      <c r="M139" s="1" t="s">
        <v>182</v>
      </c>
      <c r="N139" s="1" t="s">
        <v>39</v>
      </c>
      <c r="O139" s="1">
        <v>2000</v>
      </c>
      <c r="P139" s="1" t="s">
        <v>383</v>
      </c>
      <c r="Q139" s="1" t="s">
        <v>21</v>
      </c>
      <c r="R139" s="1" t="s">
        <v>173</v>
      </c>
      <c r="S139" t="s">
        <v>338</v>
      </c>
      <c r="T139" s="1"/>
      <c r="U139" s="3" t="s">
        <v>202</v>
      </c>
      <c r="V139" s="4">
        <v>43301</v>
      </c>
    </row>
    <row r="140" spans="1:22" ht="12.75" x14ac:dyDescent="0.2">
      <c r="A140" s="2">
        <v>43301.372240694443</v>
      </c>
      <c r="B140" s="1" t="s">
        <v>15</v>
      </c>
      <c r="C140" s="1" t="s">
        <v>499</v>
      </c>
      <c r="D140" s="1">
        <v>22</v>
      </c>
      <c r="E140" s="1" t="s">
        <v>174</v>
      </c>
      <c r="F140" s="1">
        <v>11</v>
      </c>
      <c r="G140" s="1" t="s">
        <v>25</v>
      </c>
      <c r="H140" s="1" t="s">
        <v>26</v>
      </c>
      <c r="I140" s="1" t="s">
        <v>0</v>
      </c>
      <c r="J140" s="1"/>
      <c r="K140" s="1" t="s">
        <v>27</v>
      </c>
      <c r="L140" s="1" t="s">
        <v>28</v>
      </c>
      <c r="M140" s="1" t="s">
        <v>29</v>
      </c>
      <c r="N140" s="1" t="s">
        <v>39</v>
      </c>
      <c r="O140" s="1">
        <v>1500</v>
      </c>
      <c r="P140" s="1" t="s">
        <v>347</v>
      </c>
      <c r="Q140" s="1" t="s">
        <v>21</v>
      </c>
      <c r="R140" s="1" t="s">
        <v>175</v>
      </c>
      <c r="S140" t="s">
        <v>368</v>
      </c>
      <c r="T140" s="1"/>
      <c r="U140" s="3" t="s">
        <v>202</v>
      </c>
      <c r="V140" s="4">
        <v>43301</v>
      </c>
    </row>
    <row r="141" spans="1:22" ht="12.75" x14ac:dyDescent="0.2">
      <c r="A141" s="2">
        <v>43301.373793333332</v>
      </c>
      <c r="B141" s="1" t="s">
        <v>15</v>
      </c>
      <c r="C141" s="1" t="s">
        <v>500</v>
      </c>
      <c r="D141" s="1">
        <v>19</v>
      </c>
      <c r="E141" s="1" t="s">
        <v>174</v>
      </c>
      <c r="F141" s="1">
        <v>11</v>
      </c>
      <c r="G141" s="1" t="s">
        <v>25</v>
      </c>
      <c r="H141" s="1" t="s">
        <v>26</v>
      </c>
      <c r="I141" s="1" t="s">
        <v>0</v>
      </c>
      <c r="J141" s="1"/>
      <c r="K141" s="1" t="s">
        <v>27</v>
      </c>
      <c r="L141" s="1" t="s">
        <v>28</v>
      </c>
      <c r="M141" s="1" t="s">
        <v>182</v>
      </c>
      <c r="N141" s="1" t="s">
        <v>39</v>
      </c>
      <c r="O141" s="1">
        <v>1000</v>
      </c>
      <c r="P141" s="1" t="s">
        <v>501</v>
      </c>
      <c r="Q141" s="1" t="s">
        <v>21</v>
      </c>
      <c r="R141" s="1" t="s">
        <v>502</v>
      </c>
      <c r="S141" t="s">
        <v>503</v>
      </c>
      <c r="T141" s="1"/>
      <c r="U141" s="3" t="s">
        <v>193</v>
      </c>
      <c r="V141" s="4">
        <v>43301</v>
      </c>
    </row>
    <row r="142" spans="1:22" ht="12.75" x14ac:dyDescent="0.2">
      <c r="A142" s="2">
        <v>43301.396842372684</v>
      </c>
      <c r="B142" s="1" t="s">
        <v>292</v>
      </c>
      <c r="C142" s="1" t="s">
        <v>278</v>
      </c>
      <c r="D142" s="1">
        <v>77</v>
      </c>
      <c r="E142" s="1">
        <v>112</v>
      </c>
      <c r="F142" s="1">
        <v>11</v>
      </c>
      <c r="G142" s="1" t="s">
        <v>25</v>
      </c>
      <c r="H142" s="1" t="s">
        <v>26</v>
      </c>
      <c r="I142" s="1" t="s">
        <v>0</v>
      </c>
      <c r="J142" s="1"/>
      <c r="K142" s="1" t="s">
        <v>27</v>
      </c>
      <c r="L142" s="1" t="s">
        <v>57</v>
      </c>
      <c r="M142" s="1" t="s">
        <v>457</v>
      </c>
      <c r="N142" s="1" t="s">
        <v>19</v>
      </c>
      <c r="O142" s="1">
        <v>0</v>
      </c>
      <c r="P142" s="1" t="s">
        <v>383</v>
      </c>
      <c r="Q142" s="1" t="s">
        <v>21</v>
      </c>
      <c r="R142" s="1" t="s">
        <v>46</v>
      </c>
      <c r="S142" t="s">
        <v>352</v>
      </c>
      <c r="T142" s="1"/>
      <c r="U142" s="3" t="s">
        <v>1543</v>
      </c>
      <c r="V142" s="4">
        <v>43301</v>
      </c>
    </row>
    <row r="143" spans="1:22" ht="12.75" x14ac:dyDescent="0.2">
      <c r="A143" s="2">
        <v>43301.399644293982</v>
      </c>
      <c r="B143" s="1" t="s">
        <v>15</v>
      </c>
      <c r="C143" s="1" t="s">
        <v>504</v>
      </c>
      <c r="D143" s="1">
        <v>40</v>
      </c>
      <c r="E143" s="1">
        <v>71</v>
      </c>
      <c r="F143" s="1">
        <v>11</v>
      </c>
      <c r="G143" s="1" t="s">
        <v>25</v>
      </c>
      <c r="H143" s="1" t="s">
        <v>26</v>
      </c>
      <c r="I143" s="1" t="s">
        <v>0</v>
      </c>
      <c r="J143" s="1"/>
      <c r="K143" s="1" t="s">
        <v>103</v>
      </c>
      <c r="L143" s="1" t="s">
        <v>136</v>
      </c>
      <c r="M143" s="1" t="s">
        <v>29</v>
      </c>
      <c r="N143" s="1" t="s">
        <v>39</v>
      </c>
      <c r="O143" s="1">
        <v>1000</v>
      </c>
      <c r="P143" s="1" t="s">
        <v>505</v>
      </c>
      <c r="Q143" s="1" t="s">
        <v>21</v>
      </c>
      <c r="R143" s="1" t="s">
        <v>46</v>
      </c>
      <c r="S143" t="s">
        <v>338</v>
      </c>
      <c r="T143" s="1"/>
      <c r="U143" s="3" t="s">
        <v>202</v>
      </c>
      <c r="V143" s="4">
        <v>43301</v>
      </c>
    </row>
    <row r="144" spans="1:22" ht="12.75" x14ac:dyDescent="0.2">
      <c r="A144" s="2">
        <v>43301.401803969908</v>
      </c>
      <c r="B144" s="1" t="s">
        <v>36</v>
      </c>
      <c r="C144" s="1" t="s">
        <v>506</v>
      </c>
      <c r="D144" s="1">
        <v>40</v>
      </c>
      <c r="E144" s="5">
        <v>71</v>
      </c>
      <c r="F144" s="1">
        <v>11</v>
      </c>
      <c r="G144" s="1" t="s">
        <v>25</v>
      </c>
      <c r="H144" s="1" t="s">
        <v>26</v>
      </c>
      <c r="I144" s="1" t="s">
        <v>0</v>
      </c>
      <c r="J144" s="1"/>
      <c r="K144" s="1" t="s">
        <v>103</v>
      </c>
      <c r="L144" s="1" t="s">
        <v>57</v>
      </c>
      <c r="M144" s="1" t="s">
        <v>457</v>
      </c>
      <c r="N144" s="1" t="s">
        <v>19</v>
      </c>
      <c r="O144" s="1">
        <v>0</v>
      </c>
      <c r="P144" s="1" t="s">
        <v>507</v>
      </c>
      <c r="Q144" s="1" t="s">
        <v>21</v>
      </c>
      <c r="R144" s="1" t="s">
        <v>46</v>
      </c>
      <c r="S144" s="1" t="s">
        <v>508</v>
      </c>
      <c r="T144" s="1"/>
      <c r="U144" s="3" t="s">
        <v>193</v>
      </c>
      <c r="V144" s="4">
        <v>43301</v>
      </c>
    </row>
    <row r="145" spans="1:22" ht="12.75" x14ac:dyDescent="0.2">
      <c r="A145" s="2">
        <v>43301.404024814816</v>
      </c>
      <c r="B145" s="1" t="s">
        <v>15</v>
      </c>
      <c r="C145" s="1" t="s">
        <v>509</v>
      </c>
      <c r="D145" s="1">
        <v>64</v>
      </c>
      <c r="E145" s="1">
        <v>24</v>
      </c>
      <c r="F145" s="1">
        <v>11</v>
      </c>
      <c r="G145" s="1" t="s">
        <v>25</v>
      </c>
      <c r="H145" s="1" t="s">
        <v>26</v>
      </c>
      <c r="I145" s="1" t="s">
        <v>0</v>
      </c>
      <c r="J145" s="1"/>
      <c r="K145" s="1" t="s">
        <v>221</v>
      </c>
      <c r="L145" s="1" t="s">
        <v>28</v>
      </c>
      <c r="M145" s="1" t="s">
        <v>29</v>
      </c>
      <c r="N145" s="1" t="s">
        <v>39</v>
      </c>
      <c r="O145" s="1">
        <v>0</v>
      </c>
      <c r="P145" s="1" t="s">
        <v>331</v>
      </c>
      <c r="Q145" s="1" t="s">
        <v>21</v>
      </c>
      <c r="R145" s="1" t="s">
        <v>46</v>
      </c>
      <c r="S145" s="1" t="s">
        <v>510</v>
      </c>
      <c r="T145" s="1"/>
      <c r="U145" s="3" t="s">
        <v>202</v>
      </c>
      <c r="V145" s="4">
        <v>43301</v>
      </c>
    </row>
    <row r="146" spans="1:22" ht="12.75" x14ac:dyDescent="0.2">
      <c r="A146" s="2">
        <v>43301.406215671297</v>
      </c>
      <c r="B146" s="1" t="s">
        <v>22</v>
      </c>
      <c r="C146" s="1" t="s">
        <v>511</v>
      </c>
      <c r="D146" s="1">
        <v>56</v>
      </c>
      <c r="E146" s="1">
        <v>24</v>
      </c>
      <c r="F146" s="1">
        <v>11</v>
      </c>
      <c r="G146" s="1" t="s">
        <v>25</v>
      </c>
      <c r="H146" s="1" t="s">
        <v>26</v>
      </c>
      <c r="I146" s="1" t="s">
        <v>0</v>
      </c>
      <c r="J146" s="1"/>
      <c r="K146" s="1" t="s">
        <v>27</v>
      </c>
      <c r="L146" s="1" t="s">
        <v>57</v>
      </c>
      <c r="M146" s="1" t="s">
        <v>457</v>
      </c>
      <c r="N146" s="1" t="s">
        <v>19</v>
      </c>
      <c r="O146" s="1">
        <v>0</v>
      </c>
      <c r="P146" s="1" t="s">
        <v>505</v>
      </c>
      <c r="Q146" s="1" t="s">
        <v>21</v>
      </c>
      <c r="R146" s="1" t="s">
        <v>46</v>
      </c>
      <c r="S146" s="1" t="s">
        <v>352</v>
      </c>
      <c r="T146" s="1"/>
      <c r="U146" s="3" t="s">
        <v>248</v>
      </c>
      <c r="V146" s="4">
        <v>43301</v>
      </c>
    </row>
    <row r="147" spans="1:22" ht="12.75" x14ac:dyDescent="0.2">
      <c r="A147" s="2">
        <v>43301.429107118056</v>
      </c>
      <c r="B147" s="1" t="s">
        <v>36</v>
      </c>
      <c r="C147" s="1" t="s">
        <v>512</v>
      </c>
      <c r="D147" s="1">
        <v>41</v>
      </c>
      <c r="E147" s="1" t="s">
        <v>513</v>
      </c>
      <c r="F147" s="1">
        <v>11</v>
      </c>
      <c r="G147" s="1" t="s">
        <v>25</v>
      </c>
      <c r="H147" s="1" t="s">
        <v>26</v>
      </c>
      <c r="I147" s="1" t="s">
        <v>0</v>
      </c>
      <c r="J147" s="1"/>
      <c r="K147" s="1" t="s">
        <v>27</v>
      </c>
      <c r="L147" s="1" t="s">
        <v>28</v>
      </c>
      <c r="M147" s="1" t="s">
        <v>29</v>
      </c>
      <c r="N147" s="1" t="s">
        <v>39</v>
      </c>
      <c r="O147" s="1">
        <v>500</v>
      </c>
      <c r="P147" s="1" t="s">
        <v>401</v>
      </c>
      <c r="Q147" s="1" t="s">
        <v>21</v>
      </c>
      <c r="R147" s="1" t="s">
        <v>512</v>
      </c>
      <c r="S147" s="1" t="s">
        <v>514</v>
      </c>
      <c r="T147" s="1"/>
      <c r="U147" s="3" t="s">
        <v>248</v>
      </c>
      <c r="V147" s="4">
        <v>43301</v>
      </c>
    </row>
    <row r="148" spans="1:22" ht="12.75" x14ac:dyDescent="0.2">
      <c r="A148" s="2">
        <v>43301.431606655096</v>
      </c>
      <c r="B148" s="1" t="s">
        <v>15</v>
      </c>
      <c r="C148" s="1" t="s">
        <v>515</v>
      </c>
      <c r="D148" s="1">
        <v>47</v>
      </c>
      <c r="E148" s="1" t="s">
        <v>513</v>
      </c>
      <c r="F148" s="1">
        <v>11</v>
      </c>
      <c r="G148" s="1" t="s">
        <v>25</v>
      </c>
      <c r="H148" s="1" t="s">
        <v>26</v>
      </c>
      <c r="I148" s="1" t="s">
        <v>0</v>
      </c>
      <c r="J148" s="1"/>
      <c r="K148" s="1" t="s">
        <v>27</v>
      </c>
      <c r="L148" s="1" t="s">
        <v>28</v>
      </c>
      <c r="M148" s="1" t="s">
        <v>29</v>
      </c>
      <c r="N148" s="1" t="s">
        <v>39</v>
      </c>
      <c r="O148" s="1">
        <v>500</v>
      </c>
      <c r="P148" s="1" t="s">
        <v>516</v>
      </c>
      <c r="Q148" s="1" t="s">
        <v>21</v>
      </c>
      <c r="R148" s="1" t="s">
        <v>517</v>
      </c>
      <c r="S148" s="1" t="s">
        <v>352</v>
      </c>
      <c r="T148" s="1"/>
      <c r="U148" s="3" t="s">
        <v>193</v>
      </c>
      <c r="V148" s="4">
        <v>43301</v>
      </c>
    </row>
    <row r="149" spans="1:22" ht="12.75" x14ac:dyDescent="0.2">
      <c r="A149" s="2">
        <v>43301.479185543983</v>
      </c>
      <c r="B149" s="1" t="s">
        <v>15</v>
      </c>
      <c r="C149" s="1" t="s">
        <v>518</v>
      </c>
      <c r="D149" s="1">
        <v>65</v>
      </c>
      <c r="E149" s="1">
        <v>92</v>
      </c>
      <c r="F149" s="1">
        <v>11</v>
      </c>
      <c r="G149" s="1" t="s">
        <v>70</v>
      </c>
      <c r="H149" s="1" t="s">
        <v>26</v>
      </c>
      <c r="I149" s="1" t="s">
        <v>0</v>
      </c>
      <c r="J149" s="1"/>
      <c r="K149" s="1" t="s">
        <v>27</v>
      </c>
      <c r="L149" s="1" t="s">
        <v>17</v>
      </c>
      <c r="M149" s="1" t="s">
        <v>182</v>
      </c>
      <c r="N149" s="1" t="s">
        <v>19</v>
      </c>
      <c r="O149" s="1" t="s">
        <v>519</v>
      </c>
      <c r="P149" s="1" t="s">
        <v>71</v>
      </c>
      <c r="Q149" s="1" t="s">
        <v>21</v>
      </c>
      <c r="R149" s="1" t="s">
        <v>520</v>
      </c>
      <c r="S149" s="1" t="s">
        <v>521</v>
      </c>
      <c r="T149" s="1"/>
      <c r="U149" s="3" t="s">
        <v>522</v>
      </c>
      <c r="V149" s="4">
        <v>43301</v>
      </c>
    </row>
    <row r="150" spans="1:22" ht="12.75" x14ac:dyDescent="0.2">
      <c r="A150" s="2">
        <v>43301.487627962968</v>
      </c>
      <c r="B150" s="1" t="s">
        <v>15</v>
      </c>
      <c r="C150" s="1" t="s">
        <v>523</v>
      </c>
      <c r="D150" s="1">
        <v>65</v>
      </c>
      <c r="E150" s="5">
        <v>92</v>
      </c>
      <c r="F150" s="1">
        <v>11</v>
      </c>
      <c r="G150" s="1" t="s">
        <v>70</v>
      </c>
      <c r="H150" s="1" t="s">
        <v>26</v>
      </c>
      <c r="I150" s="1" t="s">
        <v>0</v>
      </c>
      <c r="J150" s="1"/>
      <c r="K150" s="1" t="s">
        <v>27</v>
      </c>
      <c r="L150" s="1" t="s">
        <v>17</v>
      </c>
      <c r="M150" s="1" t="s">
        <v>182</v>
      </c>
      <c r="N150" s="1" t="s">
        <v>19</v>
      </c>
      <c r="O150" s="1" t="s">
        <v>524</v>
      </c>
      <c r="P150" s="1" t="s">
        <v>71</v>
      </c>
      <c r="Q150" s="1" t="s">
        <v>21</v>
      </c>
      <c r="R150" s="1" t="s">
        <v>525</v>
      </c>
      <c r="S150" s="1" t="s">
        <v>521</v>
      </c>
      <c r="T150" s="1"/>
      <c r="U150" s="3" t="s">
        <v>522</v>
      </c>
      <c r="V150" s="4">
        <v>43301</v>
      </c>
    </row>
    <row r="151" spans="1:22" ht="12.75" x14ac:dyDescent="0.2">
      <c r="A151" s="2">
        <v>43301.567540856486</v>
      </c>
      <c r="B151" s="1" t="s">
        <v>15</v>
      </c>
      <c r="C151" s="1" t="s">
        <v>526</v>
      </c>
      <c r="D151" s="1">
        <v>54</v>
      </c>
      <c r="E151" s="1" t="s">
        <v>527</v>
      </c>
      <c r="F151" s="1">
        <v>4</v>
      </c>
      <c r="G151" s="1" t="s">
        <v>70</v>
      </c>
      <c r="H151" s="1" t="s">
        <v>26</v>
      </c>
      <c r="I151" s="1" t="s">
        <v>0</v>
      </c>
      <c r="J151" s="1"/>
      <c r="K151" s="1" t="s">
        <v>27</v>
      </c>
      <c r="L151" s="1" t="s">
        <v>17</v>
      </c>
      <c r="M151" s="1" t="s">
        <v>289</v>
      </c>
      <c r="N151" s="1" t="s">
        <v>19</v>
      </c>
      <c r="O151" s="1">
        <v>0</v>
      </c>
      <c r="P151" s="1" t="s">
        <v>20</v>
      </c>
      <c r="Q151" s="1" t="s">
        <v>21</v>
      </c>
      <c r="R151" s="1" t="s">
        <v>528</v>
      </c>
      <c r="S151" s="1" t="s">
        <v>529</v>
      </c>
      <c r="T151" s="1"/>
      <c r="U151" s="3" t="s">
        <v>171</v>
      </c>
      <c r="V151" s="4">
        <v>43301</v>
      </c>
    </row>
    <row r="152" spans="1:22" ht="12.75" x14ac:dyDescent="0.2">
      <c r="A152" s="2">
        <v>43301.63090679398</v>
      </c>
      <c r="B152" s="1" t="s">
        <v>36</v>
      </c>
      <c r="C152" s="1" t="s">
        <v>530</v>
      </c>
      <c r="D152" s="1">
        <v>55</v>
      </c>
      <c r="E152" s="1" t="s">
        <v>531</v>
      </c>
      <c r="F152" s="1">
        <v>12</v>
      </c>
      <c r="G152" s="1" t="s">
        <v>43</v>
      </c>
      <c r="H152" s="1" t="s">
        <v>26</v>
      </c>
      <c r="I152" s="1" t="s">
        <v>0</v>
      </c>
      <c r="J152" s="1"/>
      <c r="K152" s="1" t="s">
        <v>16</v>
      </c>
      <c r="L152" s="1" t="s">
        <v>17</v>
      </c>
      <c r="M152" s="1" t="s">
        <v>289</v>
      </c>
      <c r="N152" s="1" t="s">
        <v>39</v>
      </c>
      <c r="O152" s="1">
        <v>0</v>
      </c>
      <c r="P152" s="1" t="s">
        <v>214</v>
      </c>
      <c r="Q152" s="1" t="s">
        <v>21</v>
      </c>
      <c r="R152" s="1" t="s">
        <v>532</v>
      </c>
      <c r="S152" s="1" t="s">
        <v>148</v>
      </c>
      <c r="T152" s="1"/>
      <c r="U152" s="3" t="s">
        <v>532</v>
      </c>
      <c r="V152" s="4">
        <v>43301</v>
      </c>
    </row>
    <row r="153" spans="1:22" ht="12.75" x14ac:dyDescent="0.2">
      <c r="A153" s="2">
        <v>43301.699007777774</v>
      </c>
      <c r="B153" s="1" t="s">
        <v>22</v>
      </c>
      <c r="C153" s="1" t="s">
        <v>534</v>
      </c>
      <c r="D153" s="1">
        <v>55</v>
      </c>
      <c r="E153" s="5">
        <v>184</v>
      </c>
      <c r="F153" s="1">
        <v>12</v>
      </c>
      <c r="G153" s="1" t="s">
        <v>43</v>
      </c>
      <c r="H153" s="1" t="s">
        <v>26</v>
      </c>
      <c r="I153" s="1" t="s">
        <v>0</v>
      </c>
      <c r="J153" s="1"/>
      <c r="K153" s="1" t="s">
        <v>27</v>
      </c>
      <c r="L153" s="1" t="s">
        <v>17</v>
      </c>
      <c r="M153" s="1" t="s">
        <v>289</v>
      </c>
      <c r="N153" s="1" t="s">
        <v>19</v>
      </c>
      <c r="O153" s="1">
        <v>0</v>
      </c>
      <c r="P153" s="1" t="s">
        <v>260</v>
      </c>
      <c r="Q153" s="1" t="s">
        <v>21</v>
      </c>
      <c r="R153" s="1" t="s">
        <v>534</v>
      </c>
      <c r="S153" s="1" t="s">
        <v>535</v>
      </c>
      <c r="T153" s="1"/>
      <c r="U153" s="3" t="s">
        <v>534</v>
      </c>
      <c r="V153" s="4">
        <v>43301</v>
      </c>
    </row>
    <row r="154" spans="1:22" ht="12.75" x14ac:dyDescent="0.2">
      <c r="A154" s="2">
        <v>43302.490681620373</v>
      </c>
      <c r="B154" s="1" t="s">
        <v>36</v>
      </c>
      <c r="C154" s="1" t="s">
        <v>536</v>
      </c>
      <c r="D154" s="1">
        <v>58</v>
      </c>
      <c r="E154" s="1">
        <v>33</v>
      </c>
      <c r="F154" s="1">
        <v>4</v>
      </c>
      <c r="G154" s="1" t="s">
        <v>43</v>
      </c>
      <c r="H154" s="1" t="s">
        <v>26</v>
      </c>
      <c r="I154" s="1" t="s">
        <v>0</v>
      </c>
      <c r="J154" s="1"/>
      <c r="K154" s="1" t="s">
        <v>27</v>
      </c>
      <c r="L154" s="1" t="s">
        <v>57</v>
      </c>
      <c r="M154" s="1" t="s">
        <v>289</v>
      </c>
      <c r="N154" s="1" t="s">
        <v>19</v>
      </c>
      <c r="O154" s="1">
        <v>0</v>
      </c>
      <c r="P154" s="1" t="s">
        <v>84</v>
      </c>
      <c r="Q154" s="1" t="s">
        <v>21</v>
      </c>
      <c r="R154" s="1" t="s">
        <v>537</v>
      </c>
      <c r="S154" s="1" t="s">
        <v>148</v>
      </c>
      <c r="T154" s="1"/>
      <c r="U154" s="3" t="s">
        <v>536</v>
      </c>
      <c r="V154" s="4">
        <v>43302</v>
      </c>
    </row>
    <row r="155" spans="1:22" ht="12.75" x14ac:dyDescent="0.2">
      <c r="A155" s="2">
        <v>43302.498687523148</v>
      </c>
      <c r="B155" s="1" t="s">
        <v>15</v>
      </c>
      <c r="C155" s="1" t="s">
        <v>538</v>
      </c>
      <c r="D155" s="1">
        <v>64</v>
      </c>
      <c r="E155" s="1">
        <v>33</v>
      </c>
      <c r="F155" s="1">
        <v>4</v>
      </c>
      <c r="G155" s="1" t="s">
        <v>43</v>
      </c>
      <c r="H155" s="1" t="s">
        <v>26</v>
      </c>
      <c r="I155" s="1" t="s">
        <v>0</v>
      </c>
      <c r="J155" s="1"/>
      <c r="K155" s="1" t="s">
        <v>27</v>
      </c>
      <c r="L155" s="1" t="s">
        <v>28</v>
      </c>
      <c r="M155" s="1" t="s">
        <v>29</v>
      </c>
      <c r="N155" s="1" t="s">
        <v>39</v>
      </c>
      <c r="O155" s="1">
        <v>0</v>
      </c>
      <c r="P155" s="1" t="s">
        <v>539</v>
      </c>
      <c r="Q155" s="1" t="s">
        <v>21</v>
      </c>
      <c r="R155" s="1" t="s">
        <v>540</v>
      </c>
      <c r="S155" s="1" t="s">
        <v>541</v>
      </c>
      <c r="T155" s="1"/>
      <c r="U155" s="3" t="s">
        <v>542</v>
      </c>
      <c r="V155" s="4">
        <v>43302</v>
      </c>
    </row>
    <row r="156" spans="1:22" ht="12.75" x14ac:dyDescent="0.2">
      <c r="A156" s="2">
        <v>43302.56997113426</v>
      </c>
      <c r="B156" s="1" t="s">
        <v>36</v>
      </c>
      <c r="C156" s="1" t="s">
        <v>543</v>
      </c>
      <c r="D156" s="1">
        <v>55</v>
      </c>
      <c r="E156" s="1" t="s">
        <v>79</v>
      </c>
      <c r="F156" s="1">
        <v>1</v>
      </c>
      <c r="G156" s="4" t="s">
        <v>34</v>
      </c>
      <c r="H156" s="1" t="s">
        <v>26</v>
      </c>
      <c r="I156" s="1" t="s">
        <v>0</v>
      </c>
      <c r="J156" s="1"/>
      <c r="K156" s="1" t="s">
        <v>27</v>
      </c>
      <c r="L156" s="1" t="s">
        <v>57</v>
      </c>
      <c r="M156" s="1" t="s">
        <v>457</v>
      </c>
      <c r="N156" s="1" t="s">
        <v>19</v>
      </c>
      <c r="O156" s="1">
        <v>0</v>
      </c>
      <c r="P156" s="1" t="s">
        <v>331</v>
      </c>
      <c r="Q156" s="1" t="s">
        <v>21</v>
      </c>
      <c r="R156" s="1" t="s">
        <v>543</v>
      </c>
      <c r="S156" s="1" t="s">
        <v>544</v>
      </c>
      <c r="T156" s="1"/>
      <c r="U156" s="3" t="s">
        <v>543</v>
      </c>
      <c r="V156" s="4">
        <v>43302</v>
      </c>
    </row>
    <row r="157" spans="1:22" ht="12.75" x14ac:dyDescent="0.2">
      <c r="A157" s="2">
        <v>43304.702757800929</v>
      </c>
      <c r="B157" s="1" t="s">
        <v>36</v>
      </c>
      <c r="C157" s="1" t="s">
        <v>560</v>
      </c>
      <c r="D157" s="1">
        <v>69</v>
      </c>
      <c r="E157" s="1">
        <v>39</v>
      </c>
      <c r="F157" s="1">
        <v>11</v>
      </c>
      <c r="G157" s="1" t="s">
        <v>25</v>
      </c>
      <c r="H157" s="1" t="s">
        <v>26</v>
      </c>
      <c r="I157" s="1" t="s">
        <v>0</v>
      </c>
      <c r="J157" s="1"/>
      <c r="K157" s="1" t="s">
        <v>27</v>
      </c>
      <c r="L157" s="1" t="s">
        <v>57</v>
      </c>
      <c r="M157" s="1" t="s">
        <v>457</v>
      </c>
      <c r="N157" s="1" t="s">
        <v>19</v>
      </c>
      <c r="O157" s="1">
        <v>0</v>
      </c>
      <c r="P157" s="1" t="s">
        <v>383</v>
      </c>
      <c r="Q157" s="1" t="s">
        <v>21</v>
      </c>
      <c r="R157" s="1" t="s">
        <v>46</v>
      </c>
      <c r="S157" s="1" t="s">
        <v>368</v>
      </c>
      <c r="T157" s="1"/>
      <c r="U157" s="3" t="s">
        <v>202</v>
      </c>
      <c r="V157" s="4">
        <v>43304</v>
      </c>
    </row>
    <row r="158" spans="1:22" ht="12.75" x14ac:dyDescent="0.2">
      <c r="A158" s="2">
        <v>43304.709535567134</v>
      </c>
      <c r="B158" s="1" t="s">
        <v>22</v>
      </c>
      <c r="C158" s="1" t="s">
        <v>561</v>
      </c>
      <c r="D158" s="1">
        <v>43</v>
      </c>
      <c r="E158" s="5">
        <v>138</v>
      </c>
      <c r="F158" s="1">
        <v>3</v>
      </c>
      <c r="G158" s="1" t="s">
        <v>25</v>
      </c>
      <c r="H158" s="1" t="s">
        <v>26</v>
      </c>
      <c r="I158" s="1" t="s">
        <v>0</v>
      </c>
      <c r="J158" s="1"/>
      <c r="K158" s="1" t="s">
        <v>27</v>
      </c>
      <c r="L158" s="1" t="s">
        <v>136</v>
      </c>
      <c r="M158" s="1" t="s">
        <v>29</v>
      </c>
      <c r="N158" s="1" t="s">
        <v>19</v>
      </c>
      <c r="O158" s="1">
        <v>0</v>
      </c>
      <c r="P158" s="1" t="s">
        <v>141</v>
      </c>
      <c r="Q158" s="1" t="s">
        <v>21</v>
      </c>
      <c r="R158" s="1" t="s">
        <v>561</v>
      </c>
      <c r="S158" s="1" t="s">
        <v>562</v>
      </c>
      <c r="T158" s="1"/>
      <c r="U158" s="3" t="s">
        <v>202</v>
      </c>
      <c r="V158" s="4">
        <v>43304</v>
      </c>
    </row>
    <row r="159" spans="1:22" ht="12.75" x14ac:dyDescent="0.2">
      <c r="A159" s="2">
        <v>43304.712274085643</v>
      </c>
      <c r="B159" s="1" t="s">
        <v>15</v>
      </c>
      <c r="C159" s="1" t="s">
        <v>563</v>
      </c>
      <c r="D159" s="1">
        <v>60</v>
      </c>
      <c r="E159" s="1">
        <v>138</v>
      </c>
      <c r="F159" s="1">
        <v>3</v>
      </c>
      <c r="G159" s="1" t="s">
        <v>25</v>
      </c>
      <c r="H159" s="1" t="s">
        <v>26</v>
      </c>
      <c r="I159" s="1" t="s">
        <v>0</v>
      </c>
      <c r="J159" s="1"/>
      <c r="K159" s="1" t="s">
        <v>27</v>
      </c>
      <c r="L159" s="1" t="s">
        <v>17</v>
      </c>
      <c r="M159" s="1" t="s">
        <v>87</v>
      </c>
      <c r="N159" s="1" t="s">
        <v>19</v>
      </c>
      <c r="O159" s="1">
        <v>0</v>
      </c>
      <c r="P159" s="1" t="s">
        <v>141</v>
      </c>
      <c r="Q159" s="1" t="s">
        <v>21</v>
      </c>
      <c r="R159" s="1" t="s">
        <v>564</v>
      </c>
      <c r="S159" s="1" t="s">
        <v>562</v>
      </c>
      <c r="T159" s="1"/>
      <c r="U159" s="3" t="s">
        <v>171</v>
      </c>
      <c r="V159" s="4">
        <v>43304</v>
      </c>
    </row>
    <row r="160" spans="1:22" ht="12.75" x14ac:dyDescent="0.2">
      <c r="A160" s="2">
        <v>43304.716033842589</v>
      </c>
      <c r="B160" s="1" t="s">
        <v>36</v>
      </c>
      <c r="C160" s="1" t="s">
        <v>565</v>
      </c>
      <c r="D160" s="1">
        <v>62</v>
      </c>
      <c r="E160" s="1" t="s">
        <v>566</v>
      </c>
      <c r="F160" s="1">
        <v>3</v>
      </c>
      <c r="G160" s="1" t="s">
        <v>25</v>
      </c>
      <c r="H160" s="1" t="s">
        <v>26</v>
      </c>
      <c r="I160" s="1" t="s">
        <v>0</v>
      </c>
      <c r="J160" s="1"/>
      <c r="K160" s="1" t="s">
        <v>100</v>
      </c>
      <c r="L160" s="1" t="s">
        <v>57</v>
      </c>
      <c r="M160" s="1" t="s">
        <v>457</v>
      </c>
      <c r="N160" s="1" t="s">
        <v>19</v>
      </c>
      <c r="O160" s="1">
        <v>0</v>
      </c>
      <c r="P160" s="1" t="s">
        <v>141</v>
      </c>
      <c r="Q160" s="1" t="s">
        <v>21</v>
      </c>
      <c r="R160" s="1" t="s">
        <v>567</v>
      </c>
      <c r="S160" s="1" t="s">
        <v>562</v>
      </c>
      <c r="T160" s="1"/>
      <c r="U160" s="3" t="s">
        <v>171</v>
      </c>
      <c r="V160" s="4">
        <v>43304</v>
      </c>
    </row>
    <row r="161" spans="1:22" ht="12.75" x14ac:dyDescent="0.2">
      <c r="A161" s="2">
        <v>43304.718165995371</v>
      </c>
      <c r="B161" s="1" t="s">
        <v>36</v>
      </c>
      <c r="C161" s="1" t="s">
        <v>568</v>
      </c>
      <c r="D161" s="1">
        <v>62</v>
      </c>
      <c r="E161" s="1">
        <v>138</v>
      </c>
      <c r="F161" s="1">
        <v>3</v>
      </c>
      <c r="G161" s="1" t="s">
        <v>25</v>
      </c>
      <c r="H161" s="1" t="s">
        <v>26</v>
      </c>
      <c r="I161" s="1" t="s">
        <v>0</v>
      </c>
      <c r="J161" s="1"/>
      <c r="K161" s="1" t="s">
        <v>27</v>
      </c>
      <c r="L161" s="1" t="s">
        <v>57</v>
      </c>
      <c r="M161" s="1" t="s">
        <v>29</v>
      </c>
      <c r="N161" s="1" t="s">
        <v>39</v>
      </c>
      <c r="O161" s="1">
        <v>0</v>
      </c>
      <c r="P161" s="1" t="s">
        <v>141</v>
      </c>
      <c r="Q161" s="1" t="s">
        <v>21</v>
      </c>
      <c r="R161" s="1" t="s">
        <v>561</v>
      </c>
      <c r="S161" t="s">
        <v>562</v>
      </c>
      <c r="T161" s="1"/>
      <c r="U161" s="3" t="s">
        <v>171</v>
      </c>
      <c r="V161" s="4">
        <v>43304</v>
      </c>
    </row>
    <row r="162" spans="1:22" ht="12.75" x14ac:dyDescent="0.2">
      <c r="A162" s="2">
        <v>43304.721438715278</v>
      </c>
      <c r="B162" s="1" t="s">
        <v>15</v>
      </c>
      <c r="C162" s="1" t="s">
        <v>569</v>
      </c>
      <c r="D162" s="1">
        <v>77</v>
      </c>
      <c r="E162" s="1" t="s">
        <v>570</v>
      </c>
      <c r="F162" s="1">
        <v>4</v>
      </c>
      <c r="G162" s="1" t="s">
        <v>25</v>
      </c>
      <c r="H162" s="1" t="s">
        <v>26</v>
      </c>
      <c r="I162" s="1" t="s">
        <v>0</v>
      </c>
      <c r="J162" s="1"/>
      <c r="K162" s="1" t="s">
        <v>27</v>
      </c>
      <c r="L162" s="1" t="s">
        <v>57</v>
      </c>
      <c r="M162" s="1" t="s">
        <v>289</v>
      </c>
      <c r="N162" s="1" t="s">
        <v>19</v>
      </c>
      <c r="O162" s="1">
        <v>0</v>
      </c>
      <c r="P162" s="1" t="s">
        <v>141</v>
      </c>
      <c r="Q162" s="1" t="s">
        <v>21</v>
      </c>
      <c r="R162" s="1" t="s">
        <v>46</v>
      </c>
      <c r="S162" t="s">
        <v>562</v>
      </c>
      <c r="T162" s="1"/>
      <c r="U162" s="3" t="s">
        <v>571</v>
      </c>
      <c r="V162" s="4">
        <v>43304</v>
      </c>
    </row>
    <row r="163" spans="1:22" ht="12.75" x14ac:dyDescent="0.2">
      <c r="A163" s="2">
        <v>43304.723349004635</v>
      </c>
      <c r="B163" s="1" t="s">
        <v>15</v>
      </c>
      <c r="C163" s="1" t="s">
        <v>572</v>
      </c>
      <c r="D163" s="1">
        <v>82</v>
      </c>
      <c r="E163" s="1">
        <v>308</v>
      </c>
      <c r="F163" s="1">
        <v>3</v>
      </c>
      <c r="G163" s="1" t="s">
        <v>25</v>
      </c>
      <c r="H163" s="1" t="s">
        <v>26</v>
      </c>
      <c r="I163" s="1" t="s">
        <v>0</v>
      </c>
      <c r="J163" s="1"/>
      <c r="K163" s="1" t="s">
        <v>27</v>
      </c>
      <c r="L163" s="1" t="s">
        <v>57</v>
      </c>
      <c r="M163" s="1" t="s">
        <v>457</v>
      </c>
      <c r="N163" s="1" t="s">
        <v>19</v>
      </c>
      <c r="O163" s="1">
        <v>0</v>
      </c>
      <c r="P163" s="1" t="s">
        <v>141</v>
      </c>
      <c r="Q163" s="1" t="s">
        <v>21</v>
      </c>
      <c r="R163" s="1" t="s">
        <v>46</v>
      </c>
      <c r="S163" t="s">
        <v>562</v>
      </c>
      <c r="T163" s="1"/>
      <c r="U163" s="3" t="s">
        <v>171</v>
      </c>
      <c r="V163" s="4">
        <v>43304</v>
      </c>
    </row>
    <row r="164" spans="1:22" ht="12.75" x14ac:dyDescent="0.2">
      <c r="A164" s="2">
        <v>43304.725695185189</v>
      </c>
      <c r="B164" s="1" t="s">
        <v>15</v>
      </c>
      <c r="C164" s="1" t="s">
        <v>573</v>
      </c>
      <c r="D164" s="1">
        <v>61</v>
      </c>
      <c r="E164" s="1" t="s">
        <v>574</v>
      </c>
      <c r="F164" s="1">
        <v>3</v>
      </c>
      <c r="G164" s="1" t="s">
        <v>25</v>
      </c>
      <c r="H164" s="1" t="s">
        <v>26</v>
      </c>
      <c r="I164" s="1" t="s">
        <v>0</v>
      </c>
      <c r="J164" s="1"/>
      <c r="K164" s="1" t="s">
        <v>27</v>
      </c>
      <c r="L164" s="1" t="s">
        <v>28</v>
      </c>
      <c r="M164" s="1" t="s">
        <v>29</v>
      </c>
      <c r="N164" s="1" t="s">
        <v>19</v>
      </c>
      <c r="O164" s="1">
        <v>0</v>
      </c>
      <c r="P164" s="1" t="s">
        <v>259</v>
      </c>
      <c r="Q164" s="1" t="s">
        <v>21</v>
      </c>
      <c r="R164" s="1" t="s">
        <v>46</v>
      </c>
      <c r="S164" t="s">
        <v>562</v>
      </c>
      <c r="T164" s="1"/>
      <c r="U164" s="3" t="s">
        <v>571</v>
      </c>
      <c r="V164" s="4">
        <v>43304</v>
      </c>
    </row>
    <row r="165" spans="1:22" ht="12.75" x14ac:dyDescent="0.2">
      <c r="A165" s="2">
        <v>43304.727788900462</v>
      </c>
      <c r="B165" s="1" t="s">
        <v>36</v>
      </c>
      <c r="C165" s="1" t="s">
        <v>575</v>
      </c>
      <c r="D165" s="1">
        <v>63</v>
      </c>
      <c r="E165" s="1">
        <v>11</v>
      </c>
      <c r="F165" s="1">
        <v>1</v>
      </c>
      <c r="G165" s="1" t="s">
        <v>25</v>
      </c>
      <c r="H165" s="1" t="s">
        <v>26</v>
      </c>
      <c r="I165" s="1" t="s">
        <v>0</v>
      </c>
      <c r="J165" s="1"/>
      <c r="K165" s="1" t="s">
        <v>27</v>
      </c>
      <c r="L165" s="1" t="s">
        <v>28</v>
      </c>
      <c r="M165" s="1" t="s">
        <v>29</v>
      </c>
      <c r="N165" s="1" t="s">
        <v>19</v>
      </c>
      <c r="O165" s="1">
        <v>0</v>
      </c>
      <c r="P165" s="1" t="s">
        <v>576</v>
      </c>
      <c r="Q165" s="1" t="s">
        <v>21</v>
      </c>
      <c r="R165" s="1" t="s">
        <v>48</v>
      </c>
      <c r="S165" s="1" t="s">
        <v>562</v>
      </c>
      <c r="T165" s="1"/>
      <c r="U165" s="3" t="s">
        <v>571</v>
      </c>
      <c r="V165" s="4">
        <v>43304</v>
      </c>
    </row>
    <row r="166" spans="1:22" ht="12.75" x14ac:dyDescent="0.2">
      <c r="A166">
        <v>43304.729042673614</v>
      </c>
      <c r="B166" s="1" t="s">
        <v>36</v>
      </c>
      <c r="C166" s="1" t="s">
        <v>577</v>
      </c>
      <c r="D166" s="1">
        <v>68</v>
      </c>
      <c r="E166" s="1">
        <v>169</v>
      </c>
      <c r="F166" s="1">
        <v>11</v>
      </c>
      <c r="G166" s="1" t="s">
        <v>25</v>
      </c>
      <c r="H166" s="1" t="s">
        <v>26</v>
      </c>
      <c r="I166" s="1" t="s">
        <v>0</v>
      </c>
      <c r="J166" s="1"/>
      <c r="K166" s="1" t="s">
        <v>27</v>
      </c>
      <c r="L166" s="1" t="s">
        <v>57</v>
      </c>
      <c r="M166" s="1" t="s">
        <v>457</v>
      </c>
      <c r="N166" s="1" t="s">
        <v>19</v>
      </c>
      <c r="O166" s="1">
        <v>0</v>
      </c>
      <c r="P166" s="1" t="s">
        <v>20</v>
      </c>
      <c r="Q166" s="1" t="s">
        <v>21</v>
      </c>
      <c r="R166" s="1">
        <v>0</v>
      </c>
      <c r="S166" s="1" t="s">
        <v>48</v>
      </c>
      <c r="T166" s="1"/>
      <c r="U166" s="3" t="s">
        <v>562</v>
      </c>
      <c r="V166" s="4">
        <v>43304</v>
      </c>
    </row>
    <row r="167" spans="1:22" ht="12.75" x14ac:dyDescent="0.2">
      <c r="A167" s="2">
        <v>43304.730845162034</v>
      </c>
      <c r="B167" s="1" t="s">
        <v>36</v>
      </c>
      <c r="C167" s="1" t="s">
        <v>578</v>
      </c>
      <c r="D167" s="1">
        <v>64</v>
      </c>
      <c r="E167" s="1">
        <v>296</v>
      </c>
      <c r="F167" s="1">
        <v>4</v>
      </c>
      <c r="G167" s="1" t="s">
        <v>25</v>
      </c>
      <c r="H167" s="1" t="s">
        <v>26</v>
      </c>
      <c r="I167" s="1" t="s">
        <v>0</v>
      </c>
      <c r="J167" s="1"/>
      <c r="K167" s="1" t="s">
        <v>27</v>
      </c>
      <c r="L167" s="1" t="s">
        <v>28</v>
      </c>
      <c r="M167" s="1" t="s">
        <v>29</v>
      </c>
      <c r="N167" s="1" t="s">
        <v>39</v>
      </c>
      <c r="O167" s="1">
        <v>0</v>
      </c>
      <c r="P167" s="1" t="s">
        <v>579</v>
      </c>
      <c r="Q167" s="1" t="s">
        <v>21</v>
      </c>
      <c r="R167" s="1">
        <v>0</v>
      </c>
      <c r="S167" s="1" t="s">
        <v>48</v>
      </c>
      <c r="T167" s="1"/>
      <c r="U167" s="3" t="s">
        <v>562</v>
      </c>
      <c r="V167" s="4">
        <v>43304</v>
      </c>
    </row>
    <row r="168" spans="1:22" ht="12.75" x14ac:dyDescent="0.2">
      <c r="A168" s="2">
        <v>43304.733326400463</v>
      </c>
      <c r="B168" s="1" t="s">
        <v>15</v>
      </c>
      <c r="C168" s="1" t="s">
        <v>580</v>
      </c>
      <c r="D168" s="1">
        <v>73</v>
      </c>
      <c r="E168" s="5">
        <v>77</v>
      </c>
      <c r="F168" s="1">
        <v>11</v>
      </c>
      <c r="G168" s="1" t="s">
        <v>25</v>
      </c>
      <c r="H168" s="1" t="s">
        <v>26</v>
      </c>
      <c r="I168" s="1" t="s">
        <v>0</v>
      </c>
      <c r="J168" s="1"/>
      <c r="K168" s="1" t="s">
        <v>27</v>
      </c>
      <c r="L168" s="1" t="s">
        <v>57</v>
      </c>
      <c r="M168" s="1" t="s">
        <v>457</v>
      </c>
      <c r="N168" s="1" t="s">
        <v>19</v>
      </c>
      <c r="O168" s="1">
        <v>0</v>
      </c>
      <c r="P168" s="1" t="s">
        <v>581</v>
      </c>
      <c r="Q168" s="1" t="s">
        <v>21</v>
      </c>
      <c r="R168" s="1" t="s">
        <v>48</v>
      </c>
      <c r="S168" s="1" t="s">
        <v>562</v>
      </c>
      <c r="T168" s="1"/>
      <c r="U168" s="3" t="s">
        <v>571</v>
      </c>
      <c r="V168" s="4">
        <v>43304</v>
      </c>
    </row>
    <row r="169" spans="1:22" ht="12.75" x14ac:dyDescent="0.2">
      <c r="A169" s="2">
        <v>43304.734986863426</v>
      </c>
      <c r="B169" s="1" t="s">
        <v>36</v>
      </c>
      <c r="C169" s="1" t="s">
        <v>582</v>
      </c>
      <c r="D169" s="1">
        <v>74</v>
      </c>
      <c r="E169" s="1">
        <v>319</v>
      </c>
      <c r="F169" s="1">
        <v>3</v>
      </c>
      <c r="G169" s="1" t="s">
        <v>25</v>
      </c>
      <c r="H169" s="1" t="s">
        <v>26</v>
      </c>
      <c r="I169" s="1" t="s">
        <v>0</v>
      </c>
      <c r="J169" s="1"/>
      <c r="K169" s="1" t="s">
        <v>27</v>
      </c>
      <c r="L169" s="1" t="s">
        <v>57</v>
      </c>
      <c r="M169" s="1" t="s">
        <v>457</v>
      </c>
      <c r="N169" s="1" t="s">
        <v>19</v>
      </c>
      <c r="O169" s="1">
        <v>0</v>
      </c>
      <c r="P169" s="1" t="s">
        <v>200</v>
      </c>
      <c r="Q169" s="1" t="s">
        <v>21</v>
      </c>
      <c r="R169" s="1" t="s">
        <v>48</v>
      </c>
      <c r="S169" s="1" t="s">
        <v>562</v>
      </c>
      <c r="T169" s="1"/>
      <c r="U169" s="3" t="s">
        <v>571</v>
      </c>
      <c r="V169" s="4">
        <v>43304</v>
      </c>
    </row>
    <row r="170" spans="1:22" ht="12.75" x14ac:dyDescent="0.2">
      <c r="A170" s="2">
        <v>43304.736155960651</v>
      </c>
      <c r="B170" s="1" t="s">
        <v>15</v>
      </c>
      <c r="C170" s="1" t="s">
        <v>583</v>
      </c>
      <c r="D170" s="1">
        <v>88</v>
      </c>
      <c r="E170" s="1">
        <v>1</v>
      </c>
      <c r="F170" s="1">
        <v>7</v>
      </c>
      <c r="G170" s="1" t="s">
        <v>25</v>
      </c>
      <c r="H170" s="1" t="s">
        <v>26</v>
      </c>
      <c r="I170" s="1" t="s">
        <v>0</v>
      </c>
      <c r="J170" s="1"/>
      <c r="K170" s="1" t="s">
        <v>27</v>
      </c>
      <c r="L170" s="1" t="s">
        <v>28</v>
      </c>
      <c r="M170" s="1" t="s">
        <v>29</v>
      </c>
      <c r="N170" s="1" t="s">
        <v>39</v>
      </c>
      <c r="O170" s="1">
        <v>0</v>
      </c>
      <c r="P170" s="1" t="s">
        <v>141</v>
      </c>
      <c r="Q170" s="1" t="s">
        <v>21</v>
      </c>
      <c r="R170" s="1" t="s">
        <v>48</v>
      </c>
      <c r="S170" s="1" t="s">
        <v>562</v>
      </c>
      <c r="T170" s="1"/>
      <c r="U170" s="3" t="s">
        <v>571</v>
      </c>
      <c r="V170" s="4">
        <v>43304</v>
      </c>
    </row>
    <row r="171" spans="1:22" ht="12.75" x14ac:dyDescent="0.2">
      <c r="A171" s="2">
        <v>43304.737861134257</v>
      </c>
      <c r="B171" s="1" t="s">
        <v>15</v>
      </c>
      <c r="C171" s="1" t="s">
        <v>584</v>
      </c>
      <c r="D171" s="1">
        <v>49</v>
      </c>
      <c r="E171" s="1" t="s">
        <v>585</v>
      </c>
      <c r="F171" s="1">
        <v>3</v>
      </c>
      <c r="G171" s="1" t="s">
        <v>25</v>
      </c>
      <c r="H171" s="1" t="s">
        <v>26</v>
      </c>
      <c r="I171" s="1" t="s">
        <v>0</v>
      </c>
      <c r="J171" s="1"/>
      <c r="K171" s="1" t="s">
        <v>16</v>
      </c>
      <c r="L171" s="1" t="s">
        <v>17</v>
      </c>
      <c r="M171" s="1" t="s">
        <v>87</v>
      </c>
      <c r="N171" s="1" t="s">
        <v>19</v>
      </c>
      <c r="O171" s="1">
        <v>0</v>
      </c>
      <c r="P171" s="1" t="s">
        <v>71</v>
      </c>
      <c r="Q171" s="1" t="s">
        <v>21</v>
      </c>
      <c r="R171" s="1" t="s">
        <v>48</v>
      </c>
      <c r="S171" s="1" t="s">
        <v>562</v>
      </c>
      <c r="T171" s="1"/>
      <c r="U171" s="3" t="s">
        <v>571</v>
      </c>
      <c r="V171" s="4">
        <v>43304</v>
      </c>
    </row>
    <row r="172" spans="1:22" ht="12.75" x14ac:dyDescent="0.2">
      <c r="A172" s="2">
        <v>43304.739136145829</v>
      </c>
      <c r="B172" s="1" t="s">
        <v>36</v>
      </c>
      <c r="C172" s="1" t="s">
        <v>586</v>
      </c>
      <c r="D172" s="1">
        <v>72</v>
      </c>
      <c r="E172" s="1" t="s">
        <v>587</v>
      </c>
      <c r="F172" s="1">
        <v>5</v>
      </c>
      <c r="G172" s="1" t="s">
        <v>25</v>
      </c>
      <c r="H172" s="1" t="s">
        <v>26</v>
      </c>
      <c r="I172" s="1" t="s">
        <v>0</v>
      </c>
      <c r="J172" s="1"/>
      <c r="K172" s="1" t="s">
        <v>27</v>
      </c>
      <c r="L172" s="1" t="s">
        <v>57</v>
      </c>
      <c r="M172" s="1" t="s">
        <v>457</v>
      </c>
      <c r="N172" s="1" t="s">
        <v>19</v>
      </c>
      <c r="O172" s="1">
        <v>0</v>
      </c>
      <c r="P172" s="1" t="s">
        <v>312</v>
      </c>
      <c r="Q172" s="1" t="s">
        <v>21</v>
      </c>
      <c r="R172" s="1" t="s">
        <v>48</v>
      </c>
      <c r="S172" s="1" t="s">
        <v>562</v>
      </c>
      <c r="T172" s="1"/>
      <c r="U172" s="3" t="s">
        <v>588</v>
      </c>
      <c r="V172" s="4">
        <v>43304</v>
      </c>
    </row>
    <row r="173" spans="1:22" ht="12.75" x14ac:dyDescent="0.2">
      <c r="A173" s="2">
        <v>43304.744859212966</v>
      </c>
      <c r="B173" s="1" t="s">
        <v>36</v>
      </c>
      <c r="C173" s="1" t="s">
        <v>589</v>
      </c>
      <c r="D173" s="1">
        <v>80</v>
      </c>
      <c r="E173" s="1">
        <v>205</v>
      </c>
      <c r="F173" s="1">
        <v>3</v>
      </c>
      <c r="G173" s="1" t="s">
        <v>25</v>
      </c>
      <c r="H173" s="1" t="s">
        <v>26</v>
      </c>
      <c r="I173" s="1" t="s">
        <v>0</v>
      </c>
      <c r="J173" s="1"/>
      <c r="K173" s="1" t="s">
        <v>100</v>
      </c>
      <c r="L173" s="1" t="s">
        <v>57</v>
      </c>
      <c r="M173" s="1" t="s">
        <v>29</v>
      </c>
      <c r="N173" s="1" t="s">
        <v>19</v>
      </c>
      <c r="O173" s="1">
        <v>0</v>
      </c>
      <c r="P173" s="1" t="s">
        <v>253</v>
      </c>
      <c r="Q173" s="1" t="s">
        <v>21</v>
      </c>
      <c r="R173" s="1" t="s">
        <v>46</v>
      </c>
      <c r="S173" s="1" t="s">
        <v>365</v>
      </c>
      <c r="T173" s="1"/>
      <c r="U173" s="3" t="s">
        <v>171</v>
      </c>
      <c r="V173" s="4">
        <v>43304</v>
      </c>
    </row>
    <row r="174" spans="1:22" ht="12.75" x14ac:dyDescent="0.2">
      <c r="A174" s="2">
        <v>43304.750225254626</v>
      </c>
      <c r="B174" s="1" t="s">
        <v>36</v>
      </c>
      <c r="C174" s="1" t="s">
        <v>590</v>
      </c>
      <c r="D174" s="1">
        <v>69</v>
      </c>
      <c r="E174" s="1">
        <v>76</v>
      </c>
      <c r="F174" s="1">
        <v>11</v>
      </c>
      <c r="G174" s="1" t="s">
        <v>25</v>
      </c>
      <c r="H174" s="1" t="s">
        <v>26</v>
      </c>
      <c r="I174" s="1" t="s">
        <v>0</v>
      </c>
      <c r="J174" s="1"/>
      <c r="K174" s="1" t="s">
        <v>27</v>
      </c>
      <c r="L174" s="1" t="s">
        <v>57</v>
      </c>
      <c r="M174" s="1" t="s">
        <v>457</v>
      </c>
      <c r="N174" s="1" t="s">
        <v>19</v>
      </c>
      <c r="O174" s="1">
        <v>0</v>
      </c>
      <c r="P174" s="1" t="s">
        <v>591</v>
      </c>
      <c r="Q174" s="1" t="s">
        <v>21</v>
      </c>
      <c r="R174" s="1" t="s">
        <v>48</v>
      </c>
      <c r="S174" s="1" t="s">
        <v>592</v>
      </c>
      <c r="T174" s="1"/>
      <c r="U174" s="3" t="s">
        <v>171</v>
      </c>
      <c r="V174" s="4">
        <v>43304</v>
      </c>
    </row>
    <row r="175" spans="1:22" ht="12.75" x14ac:dyDescent="0.2">
      <c r="A175" s="2">
        <v>43304.752472453707</v>
      </c>
      <c r="B175" s="1" t="s">
        <v>15</v>
      </c>
      <c r="C175" s="1" t="s">
        <v>593</v>
      </c>
      <c r="D175" s="1">
        <v>52</v>
      </c>
      <c r="E175" s="5">
        <v>2</v>
      </c>
      <c r="F175" s="1">
        <v>11</v>
      </c>
      <c r="G175" s="1" t="s">
        <v>25</v>
      </c>
      <c r="H175" s="1" t="s">
        <v>26</v>
      </c>
      <c r="I175" s="1" t="s">
        <v>0</v>
      </c>
      <c r="J175" s="1"/>
      <c r="K175" s="1" t="s">
        <v>27</v>
      </c>
      <c r="L175" s="1" t="s">
        <v>17</v>
      </c>
      <c r="M175" s="1" t="s">
        <v>29</v>
      </c>
      <c r="N175" s="1" t="s">
        <v>39</v>
      </c>
      <c r="O175" s="1">
        <v>2000</v>
      </c>
      <c r="P175" s="1" t="s">
        <v>253</v>
      </c>
      <c r="Q175" s="1" t="s">
        <v>21</v>
      </c>
      <c r="R175" s="1" t="s">
        <v>48</v>
      </c>
      <c r="S175" s="1" t="s">
        <v>365</v>
      </c>
      <c r="T175" s="1"/>
      <c r="U175" s="3" t="s">
        <v>171</v>
      </c>
      <c r="V175" s="4">
        <v>43304</v>
      </c>
    </row>
    <row r="176" spans="1:22" ht="12.75" x14ac:dyDescent="0.2">
      <c r="A176" s="2">
        <v>43304.755860231482</v>
      </c>
      <c r="B176" s="1" t="s">
        <v>36</v>
      </c>
      <c r="C176" s="1" t="s">
        <v>594</v>
      </c>
      <c r="D176" s="1">
        <v>53</v>
      </c>
      <c r="E176" s="1" t="s">
        <v>53</v>
      </c>
      <c r="F176" s="1">
        <v>11</v>
      </c>
      <c r="G176" s="1" t="s">
        <v>25</v>
      </c>
      <c r="H176" s="1" t="s">
        <v>26</v>
      </c>
      <c r="I176" s="1" t="s">
        <v>0</v>
      </c>
      <c r="J176" s="1"/>
      <c r="K176" s="1" t="s">
        <v>27</v>
      </c>
      <c r="L176" s="1" t="s">
        <v>57</v>
      </c>
      <c r="M176" s="1" t="s">
        <v>457</v>
      </c>
      <c r="N176" s="1" t="s">
        <v>19</v>
      </c>
      <c r="O176" s="1">
        <v>0</v>
      </c>
      <c r="P176" s="1" t="s">
        <v>141</v>
      </c>
      <c r="Q176" s="1" t="s">
        <v>21</v>
      </c>
      <c r="R176" s="1" t="s">
        <v>48</v>
      </c>
      <c r="S176" t="s">
        <v>562</v>
      </c>
      <c r="T176" s="1"/>
      <c r="U176" s="3" t="s">
        <v>571</v>
      </c>
      <c r="V176" s="4">
        <v>43304</v>
      </c>
    </row>
    <row r="177" spans="1:22" ht="12.75" x14ac:dyDescent="0.2">
      <c r="A177" s="2">
        <v>43304.758112430558</v>
      </c>
      <c r="B177" s="1" t="s">
        <v>36</v>
      </c>
      <c r="C177" s="1" t="s">
        <v>595</v>
      </c>
      <c r="D177" s="1">
        <v>70</v>
      </c>
      <c r="E177" s="1">
        <v>77</v>
      </c>
      <c r="F177" s="1">
        <v>11</v>
      </c>
      <c r="G177" s="1" t="s">
        <v>25</v>
      </c>
      <c r="H177" s="1" t="s">
        <v>26</v>
      </c>
      <c r="I177" s="1" t="s">
        <v>0</v>
      </c>
      <c r="J177" s="1"/>
      <c r="K177" s="1" t="s">
        <v>27</v>
      </c>
      <c r="L177" s="1" t="s">
        <v>57</v>
      </c>
      <c r="M177" s="1" t="s">
        <v>457</v>
      </c>
      <c r="N177" s="1" t="s">
        <v>19</v>
      </c>
      <c r="O177" s="1">
        <v>0</v>
      </c>
      <c r="P177" s="1" t="s">
        <v>54</v>
      </c>
      <c r="Q177" s="1" t="s">
        <v>21</v>
      </c>
      <c r="R177" s="1" t="s">
        <v>48</v>
      </c>
      <c r="S177" s="1" t="s">
        <v>562</v>
      </c>
      <c r="T177" s="1"/>
      <c r="U177" s="3" t="s">
        <v>571</v>
      </c>
      <c r="V177" s="4">
        <v>43304</v>
      </c>
    </row>
    <row r="178" spans="1:22" ht="12.75" x14ac:dyDescent="0.2">
      <c r="A178" s="2">
        <v>43304.76138880787</v>
      </c>
      <c r="B178" s="1" t="s">
        <v>15</v>
      </c>
      <c r="C178" s="1" t="s">
        <v>596</v>
      </c>
      <c r="D178" s="1">
        <v>72</v>
      </c>
      <c r="E178" s="1">
        <v>119</v>
      </c>
      <c r="F178" s="1">
        <v>11</v>
      </c>
      <c r="G178" s="1" t="s">
        <v>25</v>
      </c>
      <c r="H178" s="1" t="s">
        <v>26</v>
      </c>
      <c r="I178" s="1" t="s">
        <v>0</v>
      </c>
      <c r="J178" s="1"/>
      <c r="K178" s="1" t="s">
        <v>27</v>
      </c>
      <c r="L178" s="1" t="s">
        <v>17</v>
      </c>
      <c r="M178" s="1" t="s">
        <v>29</v>
      </c>
      <c r="N178" s="1" t="s">
        <v>19</v>
      </c>
      <c r="O178" s="1">
        <v>0</v>
      </c>
      <c r="P178" s="1" t="s">
        <v>54</v>
      </c>
      <c r="Q178" s="1" t="s">
        <v>21</v>
      </c>
      <c r="R178" s="1" t="s">
        <v>48</v>
      </c>
      <c r="S178" s="1" t="s">
        <v>562</v>
      </c>
      <c r="T178" s="1"/>
      <c r="U178" s="3" t="s">
        <v>571</v>
      </c>
      <c r="V178" s="4">
        <v>43304</v>
      </c>
    </row>
    <row r="179" spans="1:22" ht="12.75" x14ac:dyDescent="0.2">
      <c r="A179" s="2">
        <v>43304.763155590277</v>
      </c>
      <c r="B179" s="1" t="s">
        <v>36</v>
      </c>
      <c r="C179" s="1" t="s">
        <v>597</v>
      </c>
      <c r="D179" s="1">
        <v>43</v>
      </c>
      <c r="E179" s="1">
        <v>95</v>
      </c>
      <c r="F179" s="1">
        <v>11</v>
      </c>
      <c r="G179" s="1" t="s">
        <v>25</v>
      </c>
      <c r="H179" s="1" t="s">
        <v>26</v>
      </c>
      <c r="I179" s="1" t="s">
        <v>0</v>
      </c>
      <c r="J179" s="1"/>
      <c r="K179" s="1" t="s">
        <v>27</v>
      </c>
      <c r="L179" s="1" t="s">
        <v>28</v>
      </c>
      <c r="M179" s="1" t="s">
        <v>87</v>
      </c>
      <c r="N179" s="1" t="s">
        <v>39</v>
      </c>
      <c r="O179" s="1">
        <v>0</v>
      </c>
      <c r="P179" s="1" t="s">
        <v>54</v>
      </c>
      <c r="Q179" s="1" t="s">
        <v>21</v>
      </c>
      <c r="R179" s="1" t="s">
        <v>48</v>
      </c>
      <c r="S179" t="s">
        <v>562</v>
      </c>
      <c r="T179" s="1"/>
      <c r="U179" s="3" t="s">
        <v>571</v>
      </c>
      <c r="V179" s="4">
        <v>43304</v>
      </c>
    </row>
    <row r="180" spans="1:22" ht="12.75" x14ac:dyDescent="0.2">
      <c r="A180" s="2">
        <v>43304.769561238427</v>
      </c>
      <c r="B180" s="1" t="s">
        <v>22</v>
      </c>
      <c r="C180" s="1" t="s">
        <v>598</v>
      </c>
      <c r="D180" s="1">
        <v>27</v>
      </c>
      <c r="E180" s="1" t="s">
        <v>599</v>
      </c>
      <c r="F180" s="1">
        <v>11</v>
      </c>
      <c r="G180" s="1" t="s">
        <v>25</v>
      </c>
      <c r="H180" s="1" t="s">
        <v>26</v>
      </c>
      <c r="I180" s="1" t="s">
        <v>0</v>
      </c>
      <c r="J180" s="1"/>
      <c r="K180" s="1" t="s">
        <v>27</v>
      </c>
      <c r="L180" s="1" t="s">
        <v>28</v>
      </c>
      <c r="M180" s="1" t="s">
        <v>29</v>
      </c>
      <c r="N180" s="1" t="s">
        <v>39</v>
      </c>
      <c r="O180" s="1">
        <v>0</v>
      </c>
      <c r="P180" s="1" t="s">
        <v>101</v>
      </c>
      <c r="Q180" s="1" t="s">
        <v>21</v>
      </c>
      <c r="R180" s="1" t="s">
        <v>600</v>
      </c>
      <c r="S180" s="1" t="s">
        <v>562</v>
      </c>
      <c r="T180" s="1"/>
      <c r="U180" s="3" t="s">
        <v>571</v>
      </c>
      <c r="V180" s="4">
        <v>43304</v>
      </c>
    </row>
    <row r="181" spans="1:22" ht="12.75" x14ac:dyDescent="0.2">
      <c r="A181" s="2">
        <v>43304.77170430556</v>
      </c>
      <c r="B181" s="1" t="s">
        <v>36</v>
      </c>
      <c r="C181" s="1" t="s">
        <v>601</v>
      </c>
      <c r="D181" s="1">
        <v>38</v>
      </c>
      <c r="E181" s="1" t="s">
        <v>602</v>
      </c>
      <c r="F181" s="1">
        <v>11</v>
      </c>
      <c r="G181" s="1" t="s">
        <v>25</v>
      </c>
      <c r="H181" s="1" t="s">
        <v>26</v>
      </c>
      <c r="I181" s="1" t="s">
        <v>0</v>
      </c>
      <c r="J181" s="1"/>
      <c r="K181" s="1" t="s">
        <v>27</v>
      </c>
      <c r="L181" s="1" t="s">
        <v>136</v>
      </c>
      <c r="M181" s="1" t="s">
        <v>87</v>
      </c>
      <c r="N181" s="1" t="s">
        <v>39</v>
      </c>
      <c r="O181" s="1">
        <v>200</v>
      </c>
      <c r="P181" s="1" t="s">
        <v>219</v>
      </c>
      <c r="Q181" s="1" t="s">
        <v>21</v>
      </c>
      <c r="R181" s="1" t="s">
        <v>48</v>
      </c>
      <c r="S181" s="1" t="s">
        <v>562</v>
      </c>
      <c r="T181" s="1"/>
      <c r="U181" s="3" t="s">
        <v>571</v>
      </c>
      <c r="V181" s="4">
        <v>43304</v>
      </c>
    </row>
    <row r="182" spans="1:22" ht="12.75" x14ac:dyDescent="0.2">
      <c r="A182" s="2">
        <v>43304.773869351848</v>
      </c>
      <c r="B182" s="1" t="s">
        <v>15</v>
      </c>
      <c r="C182" s="1" t="s">
        <v>603</v>
      </c>
      <c r="D182" s="1">
        <v>74</v>
      </c>
      <c r="E182" s="1" t="s">
        <v>604</v>
      </c>
      <c r="F182" s="1">
        <v>11</v>
      </c>
      <c r="G182" s="1" t="s">
        <v>25</v>
      </c>
      <c r="H182" s="1" t="s">
        <v>26</v>
      </c>
      <c r="I182" s="1" t="s">
        <v>0</v>
      </c>
      <c r="J182" s="1"/>
      <c r="K182" s="1" t="s">
        <v>27</v>
      </c>
      <c r="L182" s="1" t="s">
        <v>28</v>
      </c>
      <c r="M182" s="1" t="s">
        <v>29</v>
      </c>
      <c r="N182" s="1" t="s">
        <v>39</v>
      </c>
      <c r="O182" s="1">
        <v>100</v>
      </c>
      <c r="P182" s="1" t="s">
        <v>54</v>
      </c>
      <c r="Q182" s="1" t="s">
        <v>21</v>
      </c>
      <c r="R182" s="1" t="s">
        <v>603</v>
      </c>
      <c r="S182" s="1" t="s">
        <v>562</v>
      </c>
      <c r="T182" s="1"/>
      <c r="U182" s="3" t="s">
        <v>171</v>
      </c>
      <c r="V182" s="4">
        <v>43304</v>
      </c>
    </row>
    <row r="183" spans="1:22" ht="12.75" x14ac:dyDescent="0.2">
      <c r="A183" s="2">
        <v>43304.775799814815</v>
      </c>
      <c r="B183" s="1" t="s">
        <v>15</v>
      </c>
      <c r="C183" s="1" t="s">
        <v>605</v>
      </c>
      <c r="D183" s="1">
        <v>37</v>
      </c>
      <c r="E183" s="1">
        <v>19</v>
      </c>
      <c r="F183" s="1">
        <v>11</v>
      </c>
      <c r="G183" s="1" t="s">
        <v>25</v>
      </c>
      <c r="H183" s="1" t="s">
        <v>26</v>
      </c>
      <c r="I183" s="1" t="s">
        <v>0</v>
      </c>
      <c r="J183" s="1"/>
      <c r="K183" s="1" t="s">
        <v>27</v>
      </c>
      <c r="L183" s="1" t="s">
        <v>28</v>
      </c>
      <c r="M183" s="1" t="s">
        <v>29</v>
      </c>
      <c r="N183" s="1" t="s">
        <v>19</v>
      </c>
      <c r="O183" s="1">
        <v>0</v>
      </c>
      <c r="P183" s="1" t="s">
        <v>606</v>
      </c>
      <c r="Q183" s="1" t="s">
        <v>21</v>
      </c>
      <c r="R183" s="1" t="s">
        <v>48</v>
      </c>
      <c r="S183" s="1" t="s">
        <v>562</v>
      </c>
      <c r="T183" s="1"/>
      <c r="U183" s="3" t="s">
        <v>171</v>
      </c>
      <c r="V183" s="4">
        <v>43304</v>
      </c>
    </row>
    <row r="184" spans="1:22" ht="12.75" x14ac:dyDescent="0.2">
      <c r="A184" s="2">
        <v>43304.777663854169</v>
      </c>
      <c r="B184" s="1" t="s">
        <v>36</v>
      </c>
      <c r="C184" s="1" t="s">
        <v>607</v>
      </c>
      <c r="D184" s="1">
        <v>67</v>
      </c>
      <c r="E184" s="1">
        <v>83</v>
      </c>
      <c r="F184" s="1">
        <v>4</v>
      </c>
      <c r="G184" s="1" t="s">
        <v>25</v>
      </c>
      <c r="H184" s="1" t="s">
        <v>26</v>
      </c>
      <c r="I184" s="1" t="s">
        <v>0</v>
      </c>
      <c r="J184" s="1"/>
      <c r="K184" s="1" t="s">
        <v>27</v>
      </c>
      <c r="L184" s="1" t="s">
        <v>28</v>
      </c>
      <c r="M184" s="1" t="s">
        <v>29</v>
      </c>
      <c r="N184" s="1" t="s">
        <v>19</v>
      </c>
      <c r="O184" s="1">
        <v>0</v>
      </c>
      <c r="P184" s="1" t="s">
        <v>54</v>
      </c>
      <c r="Q184" s="1" t="s">
        <v>21</v>
      </c>
      <c r="R184" s="1" t="s">
        <v>48</v>
      </c>
      <c r="S184" s="1" t="s">
        <v>562</v>
      </c>
      <c r="T184" s="1"/>
      <c r="U184" s="3" t="s">
        <v>171</v>
      </c>
      <c r="V184" s="4">
        <v>43304</v>
      </c>
    </row>
    <row r="185" spans="1:22" ht="12.75" x14ac:dyDescent="0.2">
      <c r="A185" s="2">
        <v>43304.779672974539</v>
      </c>
      <c r="B185" s="1" t="s">
        <v>36</v>
      </c>
      <c r="C185" s="1" t="s">
        <v>279</v>
      </c>
      <c r="D185" s="1">
        <v>60</v>
      </c>
      <c r="E185" s="1">
        <v>19</v>
      </c>
      <c r="F185" s="1">
        <v>11</v>
      </c>
      <c r="G185" s="1" t="s">
        <v>25</v>
      </c>
      <c r="H185" s="1" t="s">
        <v>26</v>
      </c>
      <c r="I185" s="1" t="s">
        <v>0</v>
      </c>
      <c r="J185" s="1"/>
      <c r="K185" s="1" t="s">
        <v>27</v>
      </c>
      <c r="L185" s="1" t="s">
        <v>28</v>
      </c>
      <c r="M185" s="1" t="s">
        <v>94</v>
      </c>
      <c r="N185" s="1" t="s">
        <v>19</v>
      </c>
      <c r="O185" s="1">
        <v>0</v>
      </c>
      <c r="P185" s="1" t="s">
        <v>54</v>
      </c>
      <c r="Q185" s="1" t="s">
        <v>21</v>
      </c>
      <c r="R185" s="1" t="s">
        <v>48</v>
      </c>
      <c r="S185" s="1" t="s">
        <v>562</v>
      </c>
      <c r="T185" s="1"/>
      <c r="U185" s="3" t="s">
        <v>171</v>
      </c>
      <c r="V185" s="4">
        <v>43304</v>
      </c>
    </row>
    <row r="186" spans="1:22" ht="12.75" x14ac:dyDescent="0.2">
      <c r="A186" s="2">
        <v>43304.827487337963</v>
      </c>
      <c r="B186" s="1" t="s">
        <v>22</v>
      </c>
      <c r="C186" s="1" t="s">
        <v>608</v>
      </c>
      <c r="D186" s="1">
        <v>35</v>
      </c>
      <c r="E186" s="1">
        <v>19</v>
      </c>
      <c r="F186" s="1">
        <v>11</v>
      </c>
      <c r="G186" s="1" t="s">
        <v>25</v>
      </c>
      <c r="H186" s="1" t="s">
        <v>26</v>
      </c>
      <c r="I186" s="1" t="s">
        <v>0</v>
      </c>
      <c r="J186" s="1"/>
      <c r="K186" s="1" t="s">
        <v>100</v>
      </c>
      <c r="L186" s="1" t="s">
        <v>17</v>
      </c>
      <c r="M186" s="1" t="s">
        <v>29</v>
      </c>
      <c r="N186" s="1" t="s">
        <v>19</v>
      </c>
      <c r="O186" s="1">
        <v>0</v>
      </c>
      <c r="P186" s="1" t="s">
        <v>84</v>
      </c>
      <c r="Q186" s="1" t="s">
        <v>21</v>
      </c>
      <c r="R186" s="1" t="s">
        <v>46</v>
      </c>
      <c r="S186" s="1" t="s">
        <v>562</v>
      </c>
      <c r="T186" s="1"/>
      <c r="U186" s="3" t="s">
        <v>202</v>
      </c>
      <c r="V186" s="4">
        <v>43304</v>
      </c>
    </row>
    <row r="187" spans="1:22" ht="12.75" x14ac:dyDescent="0.2">
      <c r="A187" s="2">
        <v>43304.829429826394</v>
      </c>
      <c r="B187" s="1" t="s">
        <v>22</v>
      </c>
      <c r="C187" s="1" t="s">
        <v>609</v>
      </c>
      <c r="D187" s="1">
        <v>36</v>
      </c>
      <c r="E187" s="1">
        <v>175</v>
      </c>
      <c r="F187" s="1">
        <v>11</v>
      </c>
      <c r="G187" s="1" t="s">
        <v>25</v>
      </c>
      <c r="H187" s="1" t="s">
        <v>26</v>
      </c>
      <c r="I187" s="1" t="s">
        <v>0</v>
      </c>
      <c r="J187" s="1"/>
      <c r="K187" s="1" t="s">
        <v>27</v>
      </c>
      <c r="L187" s="1" t="s">
        <v>57</v>
      </c>
      <c r="M187" s="1" t="s">
        <v>457</v>
      </c>
      <c r="N187" s="1" t="s">
        <v>19</v>
      </c>
      <c r="O187" s="1">
        <v>0</v>
      </c>
      <c r="P187" s="1" t="s">
        <v>141</v>
      </c>
      <c r="Q187" s="1" t="s">
        <v>21</v>
      </c>
      <c r="R187" s="1" t="s">
        <v>484</v>
      </c>
      <c r="S187" s="1" t="s">
        <v>562</v>
      </c>
      <c r="T187" s="1"/>
      <c r="U187" s="3" t="s">
        <v>202</v>
      </c>
      <c r="V187" s="4">
        <v>43304</v>
      </c>
    </row>
    <row r="188" spans="1:22" ht="12.75" x14ac:dyDescent="0.2">
      <c r="A188" s="2">
        <v>43304.83095653935</v>
      </c>
      <c r="B188" s="1" t="s">
        <v>36</v>
      </c>
      <c r="C188" s="1" t="s">
        <v>610</v>
      </c>
      <c r="D188" s="1">
        <v>53</v>
      </c>
      <c r="E188" s="1" t="s">
        <v>117</v>
      </c>
      <c r="F188" s="1">
        <v>11</v>
      </c>
      <c r="G188" s="1" t="s">
        <v>25</v>
      </c>
      <c r="H188" s="1" t="s">
        <v>26</v>
      </c>
      <c r="I188" s="1" t="s">
        <v>0</v>
      </c>
      <c r="J188" s="1"/>
      <c r="K188" s="1" t="s">
        <v>27</v>
      </c>
      <c r="L188" s="1" t="s">
        <v>28</v>
      </c>
      <c r="M188" s="1" t="s">
        <v>29</v>
      </c>
      <c r="N188" s="1" t="s">
        <v>39</v>
      </c>
      <c r="O188" s="1">
        <v>100</v>
      </c>
      <c r="P188" s="1" t="s">
        <v>44</v>
      </c>
      <c r="Q188" s="1" t="s">
        <v>21</v>
      </c>
      <c r="R188" s="1" t="s">
        <v>484</v>
      </c>
      <c r="S188" s="1" t="s">
        <v>562</v>
      </c>
      <c r="T188" s="1"/>
      <c r="U188" s="3" t="s">
        <v>202</v>
      </c>
      <c r="V188" s="4">
        <v>43304</v>
      </c>
    </row>
    <row r="189" spans="1:22" ht="12.75" x14ac:dyDescent="0.2">
      <c r="A189" s="2">
        <v>43304.83561454861</v>
      </c>
      <c r="B189" s="1" t="s">
        <v>36</v>
      </c>
      <c r="C189" s="1" t="s">
        <v>611</v>
      </c>
      <c r="D189" s="1">
        <v>57</v>
      </c>
      <c r="E189" s="1" t="s">
        <v>612</v>
      </c>
      <c r="F189" s="1">
        <v>11</v>
      </c>
      <c r="G189" s="1" t="s">
        <v>25</v>
      </c>
      <c r="H189" s="1" t="s">
        <v>26</v>
      </c>
      <c r="I189" s="1" t="s">
        <v>0</v>
      </c>
      <c r="J189" s="1"/>
      <c r="K189" s="1" t="s">
        <v>27</v>
      </c>
      <c r="L189" s="1" t="s">
        <v>28</v>
      </c>
      <c r="M189" s="1" t="s">
        <v>29</v>
      </c>
      <c r="N189" s="1" t="s">
        <v>39</v>
      </c>
      <c r="O189" s="1">
        <v>100</v>
      </c>
      <c r="P189" s="1" t="s">
        <v>44</v>
      </c>
      <c r="Q189" s="1" t="s">
        <v>21</v>
      </c>
      <c r="R189" s="1" t="s">
        <v>613</v>
      </c>
      <c r="S189" s="1" t="s">
        <v>562</v>
      </c>
      <c r="T189" s="1"/>
      <c r="U189" s="3" t="s">
        <v>202</v>
      </c>
      <c r="V189" s="4">
        <v>43304</v>
      </c>
    </row>
    <row r="190" spans="1:22" ht="12.75" x14ac:dyDescent="0.2">
      <c r="A190" s="2">
        <v>43304.837125405087</v>
      </c>
      <c r="B190" s="1" t="s">
        <v>36</v>
      </c>
      <c r="C190" s="1" t="s">
        <v>614</v>
      </c>
      <c r="D190" s="1">
        <v>58</v>
      </c>
      <c r="E190" s="5" t="s">
        <v>615</v>
      </c>
      <c r="F190" s="1">
        <v>11</v>
      </c>
      <c r="G190" s="1" t="s">
        <v>25</v>
      </c>
      <c r="H190" s="1" t="s">
        <v>26</v>
      </c>
      <c r="I190" s="1" t="s">
        <v>0</v>
      </c>
      <c r="J190" s="1"/>
      <c r="K190" s="1" t="s">
        <v>27</v>
      </c>
      <c r="L190" s="1" t="s">
        <v>28</v>
      </c>
      <c r="M190" s="1" t="s">
        <v>94</v>
      </c>
      <c r="N190" s="1" t="s">
        <v>39</v>
      </c>
      <c r="O190" s="1">
        <v>0</v>
      </c>
      <c r="P190" s="1" t="s">
        <v>234</v>
      </c>
      <c r="Q190" s="1" t="s">
        <v>21</v>
      </c>
      <c r="R190" s="1" t="s">
        <v>484</v>
      </c>
      <c r="S190" s="1" t="s">
        <v>562</v>
      </c>
      <c r="T190" s="1"/>
      <c r="U190" s="3" t="s">
        <v>171</v>
      </c>
      <c r="V190" s="4">
        <v>43304</v>
      </c>
    </row>
    <row r="191" spans="1:22" ht="12.75" x14ac:dyDescent="0.2">
      <c r="A191" s="2">
        <v>43304.838849780092</v>
      </c>
      <c r="B191" s="1" t="s">
        <v>36</v>
      </c>
      <c r="C191" s="1" t="s">
        <v>616</v>
      </c>
      <c r="D191" s="1">
        <v>51</v>
      </c>
      <c r="E191" s="5" t="s">
        <v>555</v>
      </c>
      <c r="F191" s="1">
        <v>11</v>
      </c>
      <c r="G191" s="1" t="s">
        <v>25</v>
      </c>
      <c r="H191" s="1" t="s">
        <v>26</v>
      </c>
      <c r="I191" s="1" t="s">
        <v>0</v>
      </c>
      <c r="J191" s="1"/>
      <c r="K191" s="1" t="s">
        <v>27</v>
      </c>
      <c r="L191" s="1" t="s">
        <v>28</v>
      </c>
      <c r="M191" s="1" t="s">
        <v>18</v>
      </c>
      <c r="N191" s="1" t="s">
        <v>39</v>
      </c>
      <c r="O191" s="1">
        <v>100</v>
      </c>
      <c r="P191" s="1" t="s">
        <v>44</v>
      </c>
      <c r="Q191" s="1" t="s">
        <v>21</v>
      </c>
      <c r="R191" s="1" t="s">
        <v>484</v>
      </c>
      <c r="S191" s="1" t="s">
        <v>562</v>
      </c>
      <c r="T191" s="1"/>
      <c r="U191" s="3" t="s">
        <v>202</v>
      </c>
      <c r="V191" s="4">
        <v>43304</v>
      </c>
    </row>
    <row r="192" spans="1:22" ht="12.75" x14ac:dyDescent="0.2">
      <c r="A192" s="2">
        <v>43304.840091192134</v>
      </c>
      <c r="B192" s="1" t="s">
        <v>36</v>
      </c>
      <c r="C192" s="1" t="s">
        <v>617</v>
      </c>
      <c r="D192" s="1">
        <v>45</v>
      </c>
      <c r="E192" s="1">
        <v>23</v>
      </c>
      <c r="F192" s="1">
        <v>11</v>
      </c>
      <c r="G192" s="1" t="s">
        <v>25</v>
      </c>
      <c r="H192" s="1" t="s">
        <v>26</v>
      </c>
      <c r="I192" s="1" t="s">
        <v>0</v>
      </c>
      <c r="J192" s="1"/>
      <c r="K192" s="1" t="s">
        <v>27</v>
      </c>
      <c r="L192" s="1" t="s">
        <v>28</v>
      </c>
      <c r="M192" s="1" t="s">
        <v>182</v>
      </c>
      <c r="N192" s="1" t="s">
        <v>39</v>
      </c>
      <c r="O192" s="1" t="s">
        <v>618</v>
      </c>
      <c r="P192" s="1" t="s">
        <v>315</v>
      </c>
      <c r="Q192" s="1" t="s">
        <v>21</v>
      </c>
      <c r="R192" s="1" t="s">
        <v>46</v>
      </c>
      <c r="S192" s="1" t="s">
        <v>562</v>
      </c>
      <c r="T192" s="1"/>
      <c r="U192" s="3" t="s">
        <v>202</v>
      </c>
      <c r="V192" s="4">
        <v>43304</v>
      </c>
    </row>
    <row r="193" spans="1:22" ht="12.75" x14ac:dyDescent="0.2">
      <c r="A193" s="2">
        <v>43305.499076840279</v>
      </c>
      <c r="B193" s="1" t="s">
        <v>22</v>
      </c>
      <c r="C193" s="1" t="s">
        <v>429</v>
      </c>
      <c r="D193" s="1">
        <v>40</v>
      </c>
      <c r="E193" s="1">
        <v>31</v>
      </c>
      <c r="F193" s="1">
        <v>1</v>
      </c>
      <c r="G193" s="1" t="s">
        <v>70</v>
      </c>
      <c r="H193" s="1" t="s">
        <v>26</v>
      </c>
      <c r="I193" s="1" t="s">
        <v>0</v>
      </c>
      <c r="J193" s="1"/>
      <c r="K193" s="1" t="s">
        <v>27</v>
      </c>
      <c r="L193" s="1" t="s">
        <v>28</v>
      </c>
      <c r="M193" s="1" t="s">
        <v>29</v>
      </c>
      <c r="N193" s="1" t="s">
        <v>51</v>
      </c>
      <c r="O193" s="1">
        <v>0</v>
      </c>
      <c r="P193" s="1" t="s">
        <v>200</v>
      </c>
      <c r="Q193" s="1" t="s">
        <v>21</v>
      </c>
      <c r="R193" s="1" t="s">
        <v>429</v>
      </c>
      <c r="S193" s="1" t="s">
        <v>619</v>
      </c>
      <c r="T193" s="1"/>
      <c r="U193" s="3" t="s">
        <v>171</v>
      </c>
      <c r="V193" s="4">
        <v>43305</v>
      </c>
    </row>
    <row r="194" spans="1:22" ht="12.75" x14ac:dyDescent="0.2">
      <c r="A194" s="2">
        <v>43306.882319849537</v>
      </c>
      <c r="B194" s="1" t="s">
        <v>15</v>
      </c>
      <c r="C194" s="1" t="s">
        <v>633</v>
      </c>
      <c r="D194" s="1">
        <v>44</v>
      </c>
      <c r="E194" s="1" t="s">
        <v>634</v>
      </c>
      <c r="F194" s="1">
        <v>6</v>
      </c>
      <c r="G194" s="1" t="s">
        <v>25</v>
      </c>
      <c r="H194" s="1" t="s">
        <v>26</v>
      </c>
      <c r="I194" s="1" t="s">
        <v>0</v>
      </c>
      <c r="J194" s="1"/>
      <c r="K194" s="1" t="s">
        <v>27</v>
      </c>
      <c r="L194" s="1" t="s">
        <v>28</v>
      </c>
      <c r="M194" s="1" t="s">
        <v>87</v>
      </c>
      <c r="N194" s="1" t="s">
        <v>39</v>
      </c>
      <c r="O194" s="1">
        <v>200</v>
      </c>
      <c r="P194" s="1" t="s">
        <v>635</v>
      </c>
      <c r="Q194" s="1" t="s">
        <v>21</v>
      </c>
      <c r="R194" s="1" t="s">
        <v>636</v>
      </c>
      <c r="S194" s="1" t="s">
        <v>637</v>
      </c>
      <c r="T194" s="1"/>
      <c r="U194" s="3" t="s">
        <v>171</v>
      </c>
      <c r="V194" s="4">
        <v>43306</v>
      </c>
    </row>
    <row r="195" spans="1:22" ht="12.75" x14ac:dyDescent="0.2">
      <c r="A195" s="2">
        <v>43309.324278182874</v>
      </c>
      <c r="B195" s="1" t="s">
        <v>22</v>
      </c>
      <c r="C195" s="1" t="s">
        <v>648</v>
      </c>
      <c r="D195" s="1">
        <v>15</v>
      </c>
      <c r="E195" s="5" t="s">
        <v>649</v>
      </c>
      <c r="F195" s="1">
        <v>2</v>
      </c>
      <c r="G195" s="1" t="s">
        <v>25</v>
      </c>
      <c r="H195" s="1" t="s">
        <v>26</v>
      </c>
      <c r="I195" s="1" t="s">
        <v>0</v>
      </c>
      <c r="J195" s="1"/>
      <c r="K195" s="1" t="s">
        <v>293</v>
      </c>
      <c r="L195" s="1" t="s">
        <v>57</v>
      </c>
      <c r="M195" s="1" t="s">
        <v>457</v>
      </c>
      <c r="N195" s="1" t="s">
        <v>19</v>
      </c>
      <c r="O195" s="1">
        <v>0</v>
      </c>
      <c r="P195" s="1" t="s">
        <v>644</v>
      </c>
      <c r="Q195" s="1" t="s">
        <v>21</v>
      </c>
      <c r="R195" s="1" t="s">
        <v>648</v>
      </c>
      <c r="S195" s="1" t="s">
        <v>650</v>
      </c>
      <c r="T195" s="1"/>
      <c r="U195" s="3" t="s">
        <v>648</v>
      </c>
      <c r="V195" s="4">
        <v>43309</v>
      </c>
    </row>
    <row r="196" spans="1:22" ht="12.75" x14ac:dyDescent="0.2">
      <c r="A196" s="2">
        <v>43309.325003680555</v>
      </c>
      <c r="B196" s="1" t="s">
        <v>15</v>
      </c>
      <c r="C196" s="1" t="s">
        <v>651</v>
      </c>
      <c r="D196" s="1">
        <v>57</v>
      </c>
      <c r="E196" s="1">
        <v>170</v>
      </c>
      <c r="F196" s="1">
        <v>11</v>
      </c>
      <c r="G196" s="1" t="s">
        <v>25</v>
      </c>
      <c r="H196" s="1" t="s">
        <v>26</v>
      </c>
      <c r="I196" s="1" t="s">
        <v>0</v>
      </c>
      <c r="J196" s="1"/>
      <c r="K196" s="1" t="s">
        <v>27</v>
      </c>
      <c r="L196" s="1" t="s">
        <v>28</v>
      </c>
      <c r="M196" s="1" t="s">
        <v>289</v>
      </c>
      <c r="N196" s="1" t="s">
        <v>39</v>
      </c>
      <c r="O196" s="1">
        <v>1000</v>
      </c>
      <c r="P196" s="1" t="s">
        <v>54</v>
      </c>
      <c r="Q196" s="1" t="s">
        <v>21</v>
      </c>
      <c r="R196" s="1" t="s">
        <v>46</v>
      </c>
      <c r="S196" s="1" t="s">
        <v>365</v>
      </c>
      <c r="T196" s="1"/>
      <c r="U196" s="3" t="s">
        <v>193</v>
      </c>
      <c r="V196" s="4">
        <v>43309</v>
      </c>
    </row>
    <row r="197" spans="1:22" ht="12.75" x14ac:dyDescent="0.2">
      <c r="A197" s="2">
        <v>43309.328107453708</v>
      </c>
      <c r="B197" s="1" t="s">
        <v>15</v>
      </c>
      <c r="C197" s="1" t="s">
        <v>652</v>
      </c>
      <c r="D197" s="1">
        <v>69</v>
      </c>
      <c r="E197" s="1">
        <v>163</v>
      </c>
      <c r="F197" s="1">
        <v>11</v>
      </c>
      <c r="G197" s="1" t="s">
        <v>25</v>
      </c>
      <c r="H197" s="1" t="s">
        <v>26</v>
      </c>
      <c r="I197" s="1" t="s">
        <v>0</v>
      </c>
      <c r="J197" s="1"/>
      <c r="K197" s="1" t="s">
        <v>27</v>
      </c>
      <c r="L197" s="1" t="s">
        <v>28</v>
      </c>
      <c r="M197" s="1" t="s">
        <v>18</v>
      </c>
      <c r="N197" s="1" t="s">
        <v>39</v>
      </c>
      <c r="O197" s="1">
        <v>2000</v>
      </c>
      <c r="P197" s="1" t="s">
        <v>331</v>
      </c>
      <c r="Q197" s="1" t="s">
        <v>21</v>
      </c>
      <c r="R197" s="1" t="s">
        <v>48</v>
      </c>
      <c r="S197" s="1" t="s">
        <v>365</v>
      </c>
      <c r="T197" s="1"/>
      <c r="U197" s="3" t="s">
        <v>171</v>
      </c>
      <c r="V197" s="4">
        <v>43309</v>
      </c>
    </row>
    <row r="198" spans="1:22" ht="12.75" x14ac:dyDescent="0.2">
      <c r="A198" s="2">
        <v>43309.331978865739</v>
      </c>
      <c r="B198" s="1" t="s">
        <v>15</v>
      </c>
      <c r="C198" s="1" t="s">
        <v>653</v>
      </c>
      <c r="D198" s="1">
        <v>47</v>
      </c>
      <c r="E198" s="5" t="s">
        <v>654</v>
      </c>
      <c r="F198" s="1">
        <v>11</v>
      </c>
      <c r="G198" s="1" t="s">
        <v>25</v>
      </c>
      <c r="H198" s="1" t="s">
        <v>26</v>
      </c>
      <c r="I198" s="1" t="s">
        <v>0</v>
      </c>
      <c r="J198" s="1"/>
      <c r="K198" s="1" t="s">
        <v>27</v>
      </c>
      <c r="L198" s="1" t="s">
        <v>28</v>
      </c>
      <c r="M198" s="1" t="s">
        <v>29</v>
      </c>
      <c r="N198" s="1" t="s">
        <v>39</v>
      </c>
      <c r="O198" s="1">
        <v>2000</v>
      </c>
      <c r="P198" s="1" t="s">
        <v>328</v>
      </c>
      <c r="Q198" s="1" t="s">
        <v>21</v>
      </c>
      <c r="R198" s="1" t="s">
        <v>48</v>
      </c>
      <c r="S198" s="1" t="s">
        <v>365</v>
      </c>
      <c r="T198" s="1"/>
      <c r="U198" s="3" t="s">
        <v>171</v>
      </c>
      <c r="V198" s="4">
        <v>43309</v>
      </c>
    </row>
    <row r="199" spans="1:22" ht="12.75" x14ac:dyDescent="0.2">
      <c r="A199" s="2">
        <v>43309.33364986111</v>
      </c>
      <c r="B199" s="1" t="s">
        <v>36</v>
      </c>
      <c r="C199" s="1" t="s">
        <v>655</v>
      </c>
      <c r="D199" s="1">
        <v>43</v>
      </c>
      <c r="E199" s="1" t="s">
        <v>654</v>
      </c>
      <c r="F199" s="1">
        <v>11</v>
      </c>
      <c r="G199" s="1" t="s">
        <v>25</v>
      </c>
      <c r="H199" s="1" t="s">
        <v>26</v>
      </c>
      <c r="I199" s="1" t="s">
        <v>0</v>
      </c>
      <c r="J199" s="1"/>
      <c r="K199" s="1" t="s">
        <v>27</v>
      </c>
      <c r="L199" s="1" t="s">
        <v>28</v>
      </c>
      <c r="M199" s="1" t="s">
        <v>29</v>
      </c>
      <c r="N199" s="1" t="s">
        <v>39</v>
      </c>
      <c r="O199" s="1">
        <v>2000</v>
      </c>
      <c r="P199" s="1" t="s">
        <v>367</v>
      </c>
      <c r="Q199" s="1" t="s">
        <v>21</v>
      </c>
      <c r="R199" s="1" t="s">
        <v>46</v>
      </c>
      <c r="S199" s="1" t="s">
        <v>365</v>
      </c>
      <c r="T199" s="1"/>
      <c r="U199" s="3" t="s">
        <v>171</v>
      </c>
      <c r="V199" s="4">
        <v>43309</v>
      </c>
    </row>
    <row r="200" spans="1:22" ht="12.75" x14ac:dyDescent="0.2">
      <c r="A200" s="2">
        <v>43309.335954791663</v>
      </c>
      <c r="B200" s="1" t="s">
        <v>36</v>
      </c>
      <c r="C200" s="1" t="s">
        <v>656</v>
      </c>
      <c r="D200" s="1">
        <v>45</v>
      </c>
      <c r="E200" s="5">
        <v>23</v>
      </c>
      <c r="F200" s="1">
        <v>11</v>
      </c>
      <c r="G200" s="1" t="s">
        <v>25</v>
      </c>
      <c r="H200" s="1" t="s">
        <v>26</v>
      </c>
      <c r="I200" s="1" t="s">
        <v>0</v>
      </c>
      <c r="J200" s="1"/>
      <c r="K200" s="1" t="s">
        <v>27</v>
      </c>
      <c r="L200" s="1" t="s">
        <v>28</v>
      </c>
      <c r="M200" s="1" t="s">
        <v>29</v>
      </c>
      <c r="N200" s="1" t="s">
        <v>39</v>
      </c>
      <c r="O200" s="1">
        <v>1000</v>
      </c>
      <c r="P200" s="1" t="s">
        <v>328</v>
      </c>
      <c r="Q200" s="1" t="s">
        <v>21</v>
      </c>
      <c r="R200" s="1" t="s">
        <v>48</v>
      </c>
      <c r="S200" s="1" t="s">
        <v>365</v>
      </c>
      <c r="T200" s="1"/>
      <c r="U200" s="3" t="s">
        <v>202</v>
      </c>
      <c r="V200" s="4">
        <v>43309</v>
      </c>
    </row>
    <row r="201" spans="1:22" ht="12.75" x14ac:dyDescent="0.2">
      <c r="A201" s="2">
        <v>43309.461574849542</v>
      </c>
      <c r="B201" s="1" t="s">
        <v>36</v>
      </c>
      <c r="C201" s="1" t="s">
        <v>657</v>
      </c>
      <c r="D201" s="1">
        <v>72</v>
      </c>
      <c r="E201" s="1">
        <v>9</v>
      </c>
      <c r="F201" s="1">
        <v>11</v>
      </c>
      <c r="G201" s="1" t="s">
        <v>25</v>
      </c>
      <c r="H201" s="1" t="s">
        <v>26</v>
      </c>
      <c r="I201" s="1" t="s">
        <v>0</v>
      </c>
      <c r="J201" s="1"/>
      <c r="K201" s="1" t="s">
        <v>27</v>
      </c>
      <c r="L201" s="1" t="s">
        <v>57</v>
      </c>
      <c r="M201" s="1" t="s">
        <v>457</v>
      </c>
      <c r="N201" s="1" t="s">
        <v>19</v>
      </c>
      <c r="O201" s="1">
        <v>0</v>
      </c>
      <c r="P201" s="1" t="s">
        <v>658</v>
      </c>
      <c r="Q201" s="1" t="s">
        <v>21</v>
      </c>
      <c r="R201" s="1" t="s">
        <v>46</v>
      </c>
      <c r="S201" s="1" t="s">
        <v>592</v>
      </c>
      <c r="T201" s="1"/>
      <c r="U201" s="3" t="s">
        <v>202</v>
      </c>
      <c r="V201" s="4">
        <v>43309</v>
      </c>
    </row>
    <row r="202" spans="1:22" ht="12.75" x14ac:dyDescent="0.2">
      <c r="A202" s="2">
        <v>43309.491129456015</v>
      </c>
      <c r="B202" s="1" t="s">
        <v>36</v>
      </c>
      <c r="C202" s="1" t="s">
        <v>659</v>
      </c>
      <c r="D202" s="1">
        <v>37</v>
      </c>
      <c r="E202" s="1" t="s">
        <v>602</v>
      </c>
      <c r="F202" s="1">
        <v>11</v>
      </c>
      <c r="G202" s="1" t="s">
        <v>25</v>
      </c>
      <c r="H202" s="1" t="s">
        <v>26</v>
      </c>
      <c r="I202" s="1" t="s">
        <v>0</v>
      </c>
      <c r="J202" s="1"/>
      <c r="K202" s="1" t="s">
        <v>27</v>
      </c>
      <c r="L202" s="1" t="s">
        <v>28</v>
      </c>
      <c r="M202" s="1" t="s">
        <v>29</v>
      </c>
      <c r="N202" s="1" t="s">
        <v>39</v>
      </c>
      <c r="O202" s="1">
        <v>1000</v>
      </c>
      <c r="P202" s="1" t="s">
        <v>501</v>
      </c>
      <c r="Q202" s="1" t="s">
        <v>21</v>
      </c>
      <c r="R202" s="1" t="s">
        <v>46</v>
      </c>
      <c r="S202" s="1" t="s">
        <v>365</v>
      </c>
      <c r="T202" s="1"/>
      <c r="U202" s="3" t="s">
        <v>202</v>
      </c>
      <c r="V202" s="4">
        <v>43309</v>
      </c>
    </row>
    <row r="203" spans="1:22" ht="12.75" x14ac:dyDescent="0.2">
      <c r="A203" s="2">
        <v>43309.492813784724</v>
      </c>
      <c r="B203" s="1" t="s">
        <v>15</v>
      </c>
      <c r="C203" s="1" t="s">
        <v>660</v>
      </c>
      <c r="D203" s="1">
        <v>42</v>
      </c>
      <c r="E203" s="1" t="s">
        <v>602</v>
      </c>
      <c r="F203" s="1">
        <v>11</v>
      </c>
      <c r="G203" s="1" t="s">
        <v>25</v>
      </c>
      <c r="H203" s="1" t="s">
        <v>26</v>
      </c>
      <c r="I203" s="1" t="s">
        <v>0</v>
      </c>
      <c r="J203" s="1"/>
      <c r="K203" s="1" t="s">
        <v>27</v>
      </c>
      <c r="L203" s="1" t="s">
        <v>28</v>
      </c>
      <c r="M203" s="1" t="s">
        <v>18</v>
      </c>
      <c r="N203" s="1" t="s">
        <v>39</v>
      </c>
      <c r="O203" s="1">
        <v>2000</v>
      </c>
      <c r="P203" s="1" t="s">
        <v>661</v>
      </c>
      <c r="Q203" s="1" t="s">
        <v>21</v>
      </c>
      <c r="R203" s="1" t="s">
        <v>46</v>
      </c>
      <c r="S203" s="1" t="s">
        <v>365</v>
      </c>
      <c r="T203" s="1"/>
      <c r="U203" s="3" t="s">
        <v>202</v>
      </c>
      <c r="V203" s="4">
        <v>43309</v>
      </c>
    </row>
    <row r="204" spans="1:22" ht="12.75" x14ac:dyDescent="0.2">
      <c r="A204" s="2">
        <v>43309.494912905095</v>
      </c>
      <c r="B204" s="1" t="s">
        <v>36</v>
      </c>
      <c r="C204" s="1" t="s">
        <v>662</v>
      </c>
      <c r="D204" s="1">
        <v>60</v>
      </c>
      <c r="E204" s="1">
        <v>13</v>
      </c>
      <c r="F204" s="1">
        <v>11</v>
      </c>
      <c r="G204" s="1" t="s">
        <v>25</v>
      </c>
      <c r="H204" s="1" t="s">
        <v>26</v>
      </c>
      <c r="I204" s="1" t="s">
        <v>0</v>
      </c>
      <c r="J204" s="1"/>
      <c r="K204" s="1" t="s">
        <v>27</v>
      </c>
      <c r="L204" s="1" t="s">
        <v>17</v>
      </c>
      <c r="M204" s="1" t="s">
        <v>289</v>
      </c>
      <c r="N204" s="1" t="s">
        <v>19</v>
      </c>
      <c r="O204" s="1">
        <v>0</v>
      </c>
      <c r="P204" s="1" t="s">
        <v>383</v>
      </c>
      <c r="Q204" s="1" t="s">
        <v>21</v>
      </c>
      <c r="R204" s="1" t="s">
        <v>46</v>
      </c>
      <c r="S204" s="1" t="s">
        <v>365</v>
      </c>
      <c r="T204" s="1"/>
      <c r="U204" s="3" t="s">
        <v>202</v>
      </c>
      <c r="V204" s="4">
        <v>43309</v>
      </c>
    </row>
    <row r="205" spans="1:22" ht="12.75" x14ac:dyDescent="0.2">
      <c r="A205" s="2">
        <v>43309.496740798611</v>
      </c>
      <c r="B205" s="1" t="s">
        <v>36</v>
      </c>
      <c r="C205" s="1" t="s">
        <v>663</v>
      </c>
      <c r="D205" s="1">
        <v>59</v>
      </c>
      <c r="E205" s="1">
        <v>66</v>
      </c>
      <c r="F205" s="1">
        <v>11</v>
      </c>
      <c r="G205" s="1" t="s">
        <v>25</v>
      </c>
      <c r="H205" s="1" t="s">
        <v>26</v>
      </c>
      <c r="I205" s="1" t="s">
        <v>0</v>
      </c>
      <c r="J205" s="1"/>
      <c r="K205" s="1" t="s">
        <v>27</v>
      </c>
      <c r="L205" s="1" t="s">
        <v>17</v>
      </c>
      <c r="M205" s="1" t="s">
        <v>289</v>
      </c>
      <c r="N205" s="1" t="s">
        <v>19</v>
      </c>
      <c r="O205" s="1">
        <v>0</v>
      </c>
      <c r="P205" s="1" t="s">
        <v>331</v>
      </c>
      <c r="Q205" s="1" t="s">
        <v>21</v>
      </c>
      <c r="R205" s="1" t="s">
        <v>46</v>
      </c>
      <c r="S205" s="1" t="s">
        <v>664</v>
      </c>
      <c r="T205" s="1"/>
      <c r="U205" s="3" t="s">
        <v>171</v>
      </c>
      <c r="V205" s="4">
        <v>43309</v>
      </c>
    </row>
    <row r="206" spans="1:22" ht="12.75" x14ac:dyDescent="0.2">
      <c r="A206" s="2">
        <v>43309.50080962963</v>
      </c>
      <c r="B206" s="1" t="s">
        <v>15</v>
      </c>
      <c r="C206" s="1" t="s">
        <v>665</v>
      </c>
      <c r="D206" s="1">
        <v>67</v>
      </c>
      <c r="E206" s="1" t="s">
        <v>639</v>
      </c>
      <c r="F206" s="1">
        <v>11</v>
      </c>
      <c r="G206" s="1" t="s">
        <v>25</v>
      </c>
      <c r="H206" s="1" t="s">
        <v>26</v>
      </c>
      <c r="I206" s="1" t="s">
        <v>0</v>
      </c>
      <c r="J206" s="1"/>
      <c r="K206" s="1" t="s">
        <v>27</v>
      </c>
      <c r="L206" s="1" t="s">
        <v>28</v>
      </c>
      <c r="M206" s="1" t="s">
        <v>29</v>
      </c>
      <c r="N206" s="1" t="s">
        <v>39</v>
      </c>
      <c r="O206" s="1">
        <v>1500</v>
      </c>
      <c r="P206" s="1" t="s">
        <v>666</v>
      </c>
      <c r="Q206" s="1" t="s">
        <v>21</v>
      </c>
      <c r="R206" s="1" t="s">
        <v>46</v>
      </c>
      <c r="S206" s="1" t="s">
        <v>365</v>
      </c>
      <c r="T206" s="1"/>
      <c r="U206" s="3" t="s">
        <v>474</v>
      </c>
      <c r="V206" s="4">
        <v>43309</v>
      </c>
    </row>
    <row r="207" spans="1:22" ht="12.75" x14ac:dyDescent="0.2">
      <c r="A207" s="2">
        <v>43309.504346898146</v>
      </c>
      <c r="B207" s="1" t="s">
        <v>15</v>
      </c>
      <c r="C207" s="1" t="s">
        <v>667</v>
      </c>
      <c r="D207" s="1">
        <v>71</v>
      </c>
      <c r="E207" s="1">
        <v>95</v>
      </c>
      <c r="F207" s="1">
        <v>11</v>
      </c>
      <c r="G207" s="1" t="s">
        <v>25</v>
      </c>
      <c r="H207" s="1" t="s">
        <v>26</v>
      </c>
      <c r="I207" s="1" t="s">
        <v>0</v>
      </c>
      <c r="J207" s="1"/>
      <c r="K207" s="1" t="s">
        <v>27</v>
      </c>
      <c r="L207" s="1" t="s">
        <v>17</v>
      </c>
      <c r="M207" s="1" t="s">
        <v>289</v>
      </c>
      <c r="N207" s="1" t="s">
        <v>19</v>
      </c>
      <c r="O207" s="1">
        <v>0</v>
      </c>
      <c r="P207" s="1" t="s">
        <v>668</v>
      </c>
      <c r="Q207" s="1" t="s">
        <v>21</v>
      </c>
      <c r="R207" s="1" t="s">
        <v>46</v>
      </c>
      <c r="S207" s="1" t="s">
        <v>365</v>
      </c>
      <c r="T207" s="1"/>
      <c r="U207" s="3" t="s">
        <v>171</v>
      </c>
      <c r="V207" s="4">
        <v>43309</v>
      </c>
    </row>
    <row r="208" spans="1:22" ht="12.75" x14ac:dyDescent="0.2">
      <c r="A208" s="2">
        <v>43309.510567233796</v>
      </c>
      <c r="B208" s="1" t="s">
        <v>36</v>
      </c>
      <c r="C208" s="1" t="s">
        <v>669</v>
      </c>
      <c r="D208" s="1">
        <v>42</v>
      </c>
      <c r="E208" s="1" t="s">
        <v>287</v>
      </c>
      <c r="F208" s="1">
        <v>11</v>
      </c>
      <c r="G208" s="1" t="s">
        <v>25</v>
      </c>
      <c r="H208" s="1" t="s">
        <v>26</v>
      </c>
      <c r="I208" s="1" t="s">
        <v>0</v>
      </c>
      <c r="J208" s="1"/>
      <c r="K208" s="1" t="s">
        <v>27</v>
      </c>
      <c r="L208" s="1" t="s">
        <v>57</v>
      </c>
      <c r="M208" s="1" t="s">
        <v>457</v>
      </c>
      <c r="N208" s="1" t="s">
        <v>19</v>
      </c>
      <c r="O208" s="1">
        <v>0</v>
      </c>
      <c r="P208" s="1" t="s">
        <v>383</v>
      </c>
      <c r="Q208" s="1" t="s">
        <v>21</v>
      </c>
      <c r="R208" s="1" t="s">
        <v>46</v>
      </c>
      <c r="S208" s="1" t="s">
        <v>365</v>
      </c>
      <c r="T208" s="1"/>
      <c r="U208" s="3" t="s">
        <v>171</v>
      </c>
      <c r="V208" s="4">
        <v>43309</v>
      </c>
    </row>
    <row r="209" spans="1:22" ht="12.75" x14ac:dyDescent="0.2">
      <c r="A209" s="2">
        <v>43309.518173761579</v>
      </c>
      <c r="B209" s="1" t="s">
        <v>36</v>
      </c>
      <c r="C209" s="1" t="s">
        <v>670</v>
      </c>
      <c r="D209" s="1">
        <v>61</v>
      </c>
      <c r="E209" s="1">
        <v>145</v>
      </c>
      <c r="F209" s="1">
        <v>11</v>
      </c>
      <c r="G209" s="1" t="s">
        <v>25</v>
      </c>
      <c r="H209" s="1" t="s">
        <v>26</v>
      </c>
      <c r="I209" s="1" t="s">
        <v>0</v>
      </c>
      <c r="J209" s="1"/>
      <c r="K209" s="1" t="s">
        <v>27</v>
      </c>
      <c r="L209" s="1" t="s">
        <v>57</v>
      </c>
      <c r="M209" s="1" t="s">
        <v>457</v>
      </c>
      <c r="N209" s="1" t="s">
        <v>19</v>
      </c>
      <c r="O209" s="1">
        <v>0</v>
      </c>
      <c r="P209" s="1" t="s">
        <v>101</v>
      </c>
      <c r="Q209" s="1" t="s">
        <v>21</v>
      </c>
      <c r="R209" s="1" t="s">
        <v>48</v>
      </c>
      <c r="S209" s="1" t="s">
        <v>671</v>
      </c>
      <c r="T209" s="1"/>
      <c r="U209" s="3" t="s">
        <v>171</v>
      </c>
      <c r="V209" s="4">
        <v>43309</v>
      </c>
    </row>
    <row r="210" spans="1:22" ht="12.75" x14ac:dyDescent="0.2">
      <c r="A210" s="2">
        <v>43309.518707071758</v>
      </c>
      <c r="B210" s="1" t="s">
        <v>36</v>
      </c>
      <c r="C210" s="1" t="s">
        <v>672</v>
      </c>
      <c r="D210" s="1">
        <v>49</v>
      </c>
      <c r="E210" s="1">
        <v>25</v>
      </c>
      <c r="F210" s="1">
        <v>11</v>
      </c>
      <c r="G210" s="1" t="s">
        <v>25</v>
      </c>
      <c r="H210" s="1" t="s">
        <v>26</v>
      </c>
      <c r="I210" s="1" t="s">
        <v>0</v>
      </c>
      <c r="J210" s="1"/>
      <c r="K210" s="1" t="s">
        <v>27</v>
      </c>
      <c r="L210" s="1" t="s">
        <v>57</v>
      </c>
      <c r="M210" s="1" t="s">
        <v>289</v>
      </c>
      <c r="N210" s="1" t="s">
        <v>19</v>
      </c>
      <c r="O210" s="1">
        <v>0</v>
      </c>
      <c r="P210" s="1" t="s">
        <v>501</v>
      </c>
      <c r="Q210" s="1" t="s">
        <v>21</v>
      </c>
      <c r="R210" s="1" t="s">
        <v>48</v>
      </c>
      <c r="S210" s="1" t="s">
        <v>365</v>
      </c>
      <c r="T210" s="1"/>
      <c r="U210" s="3" t="s">
        <v>171</v>
      </c>
      <c r="V210" s="4">
        <v>43309</v>
      </c>
    </row>
    <row r="211" spans="1:22" ht="12.75" x14ac:dyDescent="0.2">
      <c r="A211" s="2">
        <v>43309.525301250003</v>
      </c>
      <c r="B211" s="1" t="s">
        <v>36</v>
      </c>
      <c r="C211" s="1" t="s">
        <v>673</v>
      </c>
      <c r="D211" s="1">
        <v>51</v>
      </c>
      <c r="E211" s="1">
        <v>44</v>
      </c>
      <c r="F211" s="1">
        <v>11</v>
      </c>
      <c r="G211" s="1" t="s">
        <v>25</v>
      </c>
      <c r="H211" s="1" t="s">
        <v>26</v>
      </c>
      <c r="I211" s="1" t="s">
        <v>0</v>
      </c>
      <c r="J211" s="1"/>
      <c r="K211" s="1" t="s">
        <v>27</v>
      </c>
      <c r="L211" s="1" t="s">
        <v>17</v>
      </c>
      <c r="M211" s="1" t="s">
        <v>289</v>
      </c>
      <c r="N211" s="1" t="s">
        <v>19</v>
      </c>
      <c r="O211" s="1">
        <v>500</v>
      </c>
      <c r="P211" s="1" t="s">
        <v>294</v>
      </c>
      <c r="Q211" s="1" t="s">
        <v>21</v>
      </c>
      <c r="R211" s="1" t="s">
        <v>669</v>
      </c>
      <c r="S211" s="1" t="s">
        <v>671</v>
      </c>
      <c r="T211" s="1"/>
      <c r="U211" s="3" t="s">
        <v>171</v>
      </c>
      <c r="V211" s="4">
        <v>43309</v>
      </c>
    </row>
    <row r="212" spans="1:22" ht="12.75" x14ac:dyDescent="0.2">
      <c r="A212" s="2">
        <v>43309.527740717589</v>
      </c>
      <c r="B212" s="1" t="s">
        <v>36</v>
      </c>
      <c r="C212" s="1" t="s">
        <v>674</v>
      </c>
      <c r="D212" s="1">
        <v>53</v>
      </c>
      <c r="E212" s="1">
        <v>44</v>
      </c>
      <c r="F212" s="1">
        <v>11</v>
      </c>
      <c r="G212" s="1" t="s">
        <v>25</v>
      </c>
      <c r="H212" s="1" t="s">
        <v>26</v>
      </c>
      <c r="I212" s="1" t="s">
        <v>0</v>
      </c>
      <c r="J212" s="1"/>
      <c r="K212" s="1" t="s">
        <v>27</v>
      </c>
      <c r="L212" s="1" t="s">
        <v>17</v>
      </c>
      <c r="M212" s="1" t="s">
        <v>289</v>
      </c>
      <c r="N212" s="1" t="s">
        <v>19</v>
      </c>
      <c r="O212" s="1">
        <v>500</v>
      </c>
      <c r="P212" s="1" t="s">
        <v>294</v>
      </c>
      <c r="Q212" s="1" t="s">
        <v>21</v>
      </c>
      <c r="R212" s="1" t="s">
        <v>669</v>
      </c>
      <c r="S212" s="1" t="s">
        <v>671</v>
      </c>
      <c r="T212" s="1"/>
      <c r="U212" s="3" t="s">
        <v>171</v>
      </c>
      <c r="V212" s="4">
        <v>43309</v>
      </c>
    </row>
    <row r="213" spans="1:22" ht="12.75" x14ac:dyDescent="0.2">
      <c r="A213" s="2">
        <v>43309.531924432871</v>
      </c>
      <c r="B213" s="1" t="s">
        <v>15</v>
      </c>
      <c r="C213" s="1" t="s">
        <v>675</v>
      </c>
      <c r="D213" s="1">
        <v>51</v>
      </c>
      <c r="E213" s="1">
        <v>25</v>
      </c>
      <c r="F213" s="1">
        <v>11</v>
      </c>
      <c r="G213" s="1" t="s">
        <v>25</v>
      </c>
      <c r="H213" s="1" t="s">
        <v>26</v>
      </c>
      <c r="I213" s="1" t="s">
        <v>0</v>
      </c>
      <c r="J213" s="1"/>
      <c r="K213" s="1" t="s">
        <v>27</v>
      </c>
      <c r="L213" s="1" t="s">
        <v>57</v>
      </c>
      <c r="M213" s="1" t="s">
        <v>457</v>
      </c>
      <c r="N213" s="1" t="s">
        <v>19</v>
      </c>
      <c r="O213" s="1">
        <v>0</v>
      </c>
      <c r="P213" s="1" t="s">
        <v>30</v>
      </c>
      <c r="Q213" s="1" t="s">
        <v>21</v>
      </c>
      <c r="R213" s="1" t="s">
        <v>46</v>
      </c>
      <c r="S213" s="1" t="s">
        <v>562</v>
      </c>
      <c r="T213" s="1"/>
      <c r="U213" s="3" t="s">
        <v>202</v>
      </c>
      <c r="V213" s="4">
        <v>43309</v>
      </c>
    </row>
    <row r="214" spans="1:22" ht="12.75" x14ac:dyDescent="0.2">
      <c r="A214" s="2">
        <v>43309.538724548613</v>
      </c>
      <c r="B214" s="1" t="s">
        <v>36</v>
      </c>
      <c r="C214" s="1" t="s">
        <v>676</v>
      </c>
      <c r="D214" s="1">
        <v>41</v>
      </c>
      <c r="E214" s="5">
        <v>44</v>
      </c>
      <c r="F214" s="1">
        <v>11</v>
      </c>
      <c r="G214" s="1" t="s">
        <v>25</v>
      </c>
      <c r="H214" s="1" t="s">
        <v>26</v>
      </c>
      <c r="I214" s="1" t="s">
        <v>0</v>
      </c>
      <c r="J214" s="1"/>
      <c r="K214" s="1" t="s">
        <v>27</v>
      </c>
      <c r="L214" s="1" t="s">
        <v>17</v>
      </c>
      <c r="M214" s="1" t="s">
        <v>289</v>
      </c>
      <c r="N214" s="1" t="s">
        <v>19</v>
      </c>
      <c r="O214" s="1">
        <v>500</v>
      </c>
      <c r="P214" s="1" t="s">
        <v>294</v>
      </c>
      <c r="Q214" s="1" t="s">
        <v>21</v>
      </c>
      <c r="R214" s="1" t="s">
        <v>677</v>
      </c>
      <c r="S214" s="1" t="s">
        <v>671</v>
      </c>
      <c r="T214" s="1"/>
      <c r="U214" s="3" t="s">
        <v>171</v>
      </c>
      <c r="V214" s="4">
        <v>43309</v>
      </c>
    </row>
    <row r="215" spans="1:22" ht="12.75" x14ac:dyDescent="0.2">
      <c r="A215" s="2">
        <v>43309.539631145832</v>
      </c>
      <c r="B215" s="1" t="s">
        <v>36</v>
      </c>
      <c r="C215" s="1" t="s">
        <v>678</v>
      </c>
      <c r="D215" s="1">
        <v>50</v>
      </c>
      <c r="E215" s="1" t="s">
        <v>621</v>
      </c>
      <c r="F215" s="1">
        <v>11</v>
      </c>
      <c r="G215" s="1" t="s">
        <v>25</v>
      </c>
      <c r="H215" s="1" t="s">
        <v>26</v>
      </c>
      <c r="I215" s="1" t="s">
        <v>0</v>
      </c>
      <c r="J215" s="1"/>
      <c r="K215" s="1" t="s">
        <v>27</v>
      </c>
      <c r="L215" s="1" t="s">
        <v>57</v>
      </c>
      <c r="M215" s="1" t="s">
        <v>457</v>
      </c>
      <c r="N215" s="1" t="s">
        <v>19</v>
      </c>
      <c r="O215" s="1">
        <v>0</v>
      </c>
      <c r="P215" s="1" t="s">
        <v>101</v>
      </c>
      <c r="Q215" s="1" t="s">
        <v>21</v>
      </c>
      <c r="R215" s="1" t="s">
        <v>343</v>
      </c>
      <c r="S215" s="1" t="s">
        <v>562</v>
      </c>
      <c r="T215" s="1"/>
      <c r="U215" s="3" t="s">
        <v>248</v>
      </c>
      <c r="V215" s="4">
        <v>43309</v>
      </c>
    </row>
    <row r="216" spans="1:22" ht="12.75" x14ac:dyDescent="0.2">
      <c r="A216" s="2">
        <v>43309.54918908565</v>
      </c>
      <c r="B216" s="1" t="s">
        <v>36</v>
      </c>
      <c r="C216" s="1" t="s">
        <v>679</v>
      </c>
      <c r="D216" s="1">
        <v>73</v>
      </c>
      <c r="E216" s="1" t="s">
        <v>680</v>
      </c>
      <c r="F216" s="1">
        <v>11</v>
      </c>
      <c r="G216" s="1" t="s">
        <v>25</v>
      </c>
      <c r="H216" s="1" t="s">
        <v>26</v>
      </c>
      <c r="I216" s="1" t="s">
        <v>0</v>
      </c>
      <c r="J216" s="1"/>
      <c r="K216" s="1" t="s">
        <v>27</v>
      </c>
      <c r="L216" s="1" t="s">
        <v>17</v>
      </c>
      <c r="M216" s="1" t="s">
        <v>289</v>
      </c>
      <c r="N216" s="1" t="s">
        <v>19</v>
      </c>
      <c r="O216" s="1">
        <v>500</v>
      </c>
      <c r="P216" s="1" t="s">
        <v>101</v>
      </c>
      <c r="Q216" s="1" t="s">
        <v>21</v>
      </c>
      <c r="R216" s="1" t="s">
        <v>669</v>
      </c>
      <c r="S216" s="1" t="s">
        <v>671</v>
      </c>
      <c r="T216" s="1"/>
      <c r="U216" s="3" t="s">
        <v>171</v>
      </c>
      <c r="V216" s="4">
        <v>43309</v>
      </c>
    </row>
    <row r="217" spans="1:22" ht="12.75" x14ac:dyDescent="0.2">
      <c r="A217" s="2">
        <v>43309.552386909723</v>
      </c>
      <c r="B217" s="1" t="s">
        <v>15</v>
      </c>
      <c r="C217" s="1" t="s">
        <v>681</v>
      </c>
      <c r="D217" s="1">
        <v>64</v>
      </c>
      <c r="E217" s="1" t="s">
        <v>548</v>
      </c>
      <c r="F217" s="1">
        <v>11</v>
      </c>
      <c r="G217" s="1" t="s">
        <v>25</v>
      </c>
      <c r="H217" s="1" t="s">
        <v>26</v>
      </c>
      <c r="I217" s="1" t="s">
        <v>0</v>
      </c>
      <c r="J217" s="1"/>
      <c r="K217" s="1" t="s">
        <v>27</v>
      </c>
      <c r="L217" s="1" t="s">
        <v>17</v>
      </c>
      <c r="M217" s="1" t="s">
        <v>289</v>
      </c>
      <c r="N217" s="1" t="s">
        <v>19</v>
      </c>
      <c r="O217" s="1">
        <v>500</v>
      </c>
      <c r="P217" s="1" t="s">
        <v>101</v>
      </c>
      <c r="Q217" s="1" t="s">
        <v>21</v>
      </c>
      <c r="R217" s="1" t="s">
        <v>669</v>
      </c>
      <c r="S217" s="1" t="s">
        <v>671</v>
      </c>
      <c r="T217" s="1"/>
      <c r="U217" s="3" t="s">
        <v>171</v>
      </c>
      <c r="V217" s="4">
        <v>43309</v>
      </c>
    </row>
    <row r="218" spans="1:22" ht="12.75" x14ac:dyDescent="0.2">
      <c r="A218" s="2">
        <v>43309.557070648152</v>
      </c>
      <c r="B218" s="1" t="s">
        <v>36</v>
      </c>
      <c r="C218" s="1" t="s">
        <v>682</v>
      </c>
      <c r="D218" s="1">
        <v>61</v>
      </c>
      <c r="E218" s="1" t="s">
        <v>548</v>
      </c>
      <c r="F218" s="1">
        <v>11</v>
      </c>
      <c r="G218" s="1" t="s">
        <v>25</v>
      </c>
      <c r="H218" s="1" t="s">
        <v>26</v>
      </c>
      <c r="I218" s="1" t="s">
        <v>0</v>
      </c>
      <c r="J218" s="1"/>
      <c r="K218" s="1" t="s">
        <v>27</v>
      </c>
      <c r="L218" s="1" t="s">
        <v>17</v>
      </c>
      <c r="M218" s="1" t="s">
        <v>289</v>
      </c>
      <c r="N218" s="1" t="s">
        <v>19</v>
      </c>
      <c r="O218" s="1">
        <v>1000</v>
      </c>
      <c r="P218" s="1" t="s">
        <v>101</v>
      </c>
      <c r="Q218" s="1" t="s">
        <v>21</v>
      </c>
      <c r="R218" s="1" t="s">
        <v>683</v>
      </c>
      <c r="S218" s="1" t="s">
        <v>671</v>
      </c>
      <c r="T218" s="1"/>
      <c r="U218" s="3" t="s">
        <v>171</v>
      </c>
      <c r="V218" s="4">
        <v>43309</v>
      </c>
    </row>
    <row r="219" spans="1:22" ht="12.75" x14ac:dyDescent="0.2">
      <c r="A219" s="2">
        <v>43309.560569641202</v>
      </c>
      <c r="B219" s="1" t="s">
        <v>36</v>
      </c>
      <c r="C219" s="1" t="s">
        <v>684</v>
      </c>
      <c r="D219" s="1">
        <v>34</v>
      </c>
      <c r="E219" s="1" t="s">
        <v>548</v>
      </c>
      <c r="F219" s="1">
        <v>11</v>
      </c>
      <c r="G219" s="1" t="s">
        <v>25</v>
      </c>
      <c r="H219" s="1" t="s">
        <v>26</v>
      </c>
      <c r="I219" s="1" t="s">
        <v>0</v>
      </c>
      <c r="J219" s="1"/>
      <c r="K219" s="1" t="s">
        <v>27</v>
      </c>
      <c r="L219" s="1" t="s">
        <v>17</v>
      </c>
      <c r="M219" s="1" t="s">
        <v>289</v>
      </c>
      <c r="N219" s="1" t="s">
        <v>19</v>
      </c>
      <c r="O219" s="1">
        <v>500</v>
      </c>
      <c r="P219" s="1" t="s">
        <v>101</v>
      </c>
      <c r="Q219" s="1" t="s">
        <v>21</v>
      </c>
      <c r="R219" s="1" t="s">
        <v>669</v>
      </c>
      <c r="S219" s="1" t="s">
        <v>671</v>
      </c>
      <c r="T219" s="1"/>
      <c r="U219" s="3" t="s">
        <v>171</v>
      </c>
      <c r="V219" s="4">
        <v>43309</v>
      </c>
    </row>
    <row r="220" spans="1:22" ht="12.75" x14ac:dyDescent="0.2">
      <c r="A220" s="2">
        <v>43309.565100497683</v>
      </c>
      <c r="B220" s="1" t="s">
        <v>15</v>
      </c>
      <c r="C220" s="1" t="s">
        <v>685</v>
      </c>
      <c r="D220" s="1">
        <v>45</v>
      </c>
      <c r="E220" s="1">
        <v>30</v>
      </c>
      <c r="F220" s="1">
        <v>11</v>
      </c>
      <c r="G220" s="1" t="s">
        <v>25</v>
      </c>
      <c r="H220" s="1" t="s">
        <v>26</v>
      </c>
      <c r="I220" s="1" t="s">
        <v>0</v>
      </c>
      <c r="J220" s="1"/>
      <c r="K220" s="1" t="s">
        <v>27</v>
      </c>
      <c r="L220" s="1" t="s">
        <v>17</v>
      </c>
      <c r="M220" s="1" t="s">
        <v>289</v>
      </c>
      <c r="N220" s="1" t="s">
        <v>19</v>
      </c>
      <c r="O220" s="1">
        <v>500</v>
      </c>
      <c r="P220" s="1" t="s">
        <v>294</v>
      </c>
      <c r="Q220" s="1" t="s">
        <v>21</v>
      </c>
      <c r="R220" s="1" t="s">
        <v>669</v>
      </c>
      <c r="S220" s="1" t="s">
        <v>671</v>
      </c>
      <c r="T220" s="1"/>
      <c r="U220" s="3" t="s">
        <v>171</v>
      </c>
      <c r="V220" s="4">
        <v>43309</v>
      </c>
    </row>
    <row r="221" spans="1:22" ht="12.75" x14ac:dyDescent="0.2">
      <c r="A221" s="2">
        <v>43309.568730949075</v>
      </c>
      <c r="B221" s="1" t="s">
        <v>15</v>
      </c>
      <c r="C221" s="1" t="s">
        <v>686</v>
      </c>
      <c r="D221" s="1">
        <v>61</v>
      </c>
      <c r="E221" s="1">
        <v>30</v>
      </c>
      <c r="F221" s="1">
        <v>11</v>
      </c>
      <c r="G221" s="1" t="s">
        <v>25</v>
      </c>
      <c r="H221" s="1" t="s">
        <v>26</v>
      </c>
      <c r="I221" s="1" t="s">
        <v>0</v>
      </c>
      <c r="J221" s="1"/>
      <c r="K221" s="1" t="s">
        <v>27</v>
      </c>
      <c r="L221" s="1" t="s">
        <v>17</v>
      </c>
      <c r="M221" s="1" t="s">
        <v>289</v>
      </c>
      <c r="N221" s="1" t="s">
        <v>19</v>
      </c>
      <c r="O221" s="1">
        <v>500</v>
      </c>
      <c r="P221" s="1" t="s">
        <v>101</v>
      </c>
      <c r="Q221" s="1" t="s">
        <v>21</v>
      </c>
      <c r="R221" s="1" t="s">
        <v>669</v>
      </c>
      <c r="S221" s="1" t="s">
        <v>671</v>
      </c>
      <c r="T221" s="1"/>
      <c r="U221" s="3" t="s">
        <v>171</v>
      </c>
      <c r="V221" s="4">
        <v>43309</v>
      </c>
    </row>
    <row r="222" spans="1:22" ht="12.75" x14ac:dyDescent="0.2">
      <c r="A222" s="2">
        <v>43309.572332291667</v>
      </c>
      <c r="B222" s="1" t="s">
        <v>15</v>
      </c>
      <c r="C222" s="1" t="s">
        <v>687</v>
      </c>
      <c r="D222" s="1">
        <v>35</v>
      </c>
      <c r="E222" s="1">
        <v>52</v>
      </c>
      <c r="F222" s="1">
        <v>11</v>
      </c>
      <c r="G222" s="1" t="s">
        <v>25</v>
      </c>
      <c r="H222" s="1" t="s">
        <v>26</v>
      </c>
      <c r="I222" s="1" t="s">
        <v>0</v>
      </c>
      <c r="J222" s="1"/>
      <c r="K222" s="1" t="s">
        <v>27</v>
      </c>
      <c r="L222" s="1" t="s">
        <v>17</v>
      </c>
      <c r="M222" s="1" t="s">
        <v>289</v>
      </c>
      <c r="N222" s="1" t="s">
        <v>19</v>
      </c>
      <c r="O222" s="1">
        <v>500</v>
      </c>
      <c r="P222" s="1" t="s">
        <v>101</v>
      </c>
      <c r="Q222" s="1" t="s">
        <v>21</v>
      </c>
      <c r="R222" s="1" t="s">
        <v>669</v>
      </c>
      <c r="S222" s="1" t="s">
        <v>671</v>
      </c>
      <c r="T222" s="1"/>
      <c r="U222" s="3" t="s">
        <v>171</v>
      </c>
      <c r="V222" s="4">
        <v>43309</v>
      </c>
    </row>
    <row r="223" spans="1:22" ht="12.75" x14ac:dyDescent="0.2">
      <c r="A223" s="2">
        <v>43309.587341932871</v>
      </c>
      <c r="B223" s="1" t="s">
        <v>36</v>
      </c>
      <c r="C223" s="1" t="s">
        <v>688</v>
      </c>
      <c r="D223" s="1">
        <v>35</v>
      </c>
      <c r="E223" s="1">
        <v>25</v>
      </c>
      <c r="F223" s="1">
        <v>18</v>
      </c>
      <c r="G223" s="4" t="s">
        <v>34</v>
      </c>
      <c r="H223" s="1" t="s">
        <v>26</v>
      </c>
      <c r="I223" s="1" t="s">
        <v>0</v>
      </c>
      <c r="J223" s="1"/>
      <c r="K223" s="1" t="s">
        <v>27</v>
      </c>
      <c r="L223" s="1" t="s">
        <v>57</v>
      </c>
      <c r="M223" s="1" t="s">
        <v>457</v>
      </c>
      <c r="N223" s="1" t="s">
        <v>19</v>
      </c>
      <c r="O223" s="1">
        <v>0</v>
      </c>
      <c r="P223" s="1" t="s">
        <v>210</v>
      </c>
      <c r="Q223" s="1" t="s">
        <v>21</v>
      </c>
      <c r="R223" s="1" t="s">
        <v>688</v>
      </c>
      <c r="S223" s="1" t="s">
        <v>148</v>
      </c>
      <c r="T223" s="1"/>
      <c r="U223" s="3" t="s">
        <v>688</v>
      </c>
      <c r="V223" s="4">
        <v>43309</v>
      </c>
    </row>
    <row r="224" spans="1:22" ht="12.75" x14ac:dyDescent="0.2">
      <c r="A224" s="2">
        <v>43309.588767604168</v>
      </c>
      <c r="B224" s="1" t="s">
        <v>15</v>
      </c>
      <c r="C224" s="1" t="s">
        <v>689</v>
      </c>
      <c r="D224" s="1">
        <v>40</v>
      </c>
      <c r="E224" s="1">
        <v>14</v>
      </c>
      <c r="F224" s="1">
        <v>18</v>
      </c>
      <c r="G224" s="4" t="s">
        <v>34</v>
      </c>
      <c r="H224" s="1" t="s">
        <v>26</v>
      </c>
      <c r="I224" s="1" t="s">
        <v>0</v>
      </c>
      <c r="J224" s="1"/>
      <c r="K224" s="1" t="s">
        <v>27</v>
      </c>
      <c r="L224" s="1" t="s">
        <v>57</v>
      </c>
      <c r="M224" s="1" t="s">
        <v>457</v>
      </c>
      <c r="N224" s="1" t="s">
        <v>19</v>
      </c>
      <c r="O224" s="1">
        <v>0</v>
      </c>
      <c r="P224" s="1" t="s">
        <v>84</v>
      </c>
      <c r="Q224" s="1" t="s">
        <v>21</v>
      </c>
      <c r="R224" s="1" t="s">
        <v>689</v>
      </c>
      <c r="S224" s="1" t="s">
        <v>148</v>
      </c>
      <c r="T224" s="1"/>
      <c r="U224" s="3" t="s">
        <v>690</v>
      </c>
      <c r="V224" s="4">
        <v>43309</v>
      </c>
    </row>
    <row r="225" spans="1:22" ht="12.75" x14ac:dyDescent="0.2">
      <c r="A225" s="2">
        <v>43309.589570902783</v>
      </c>
      <c r="B225" s="1" t="s">
        <v>36</v>
      </c>
      <c r="C225" s="1" t="s">
        <v>691</v>
      </c>
      <c r="D225" s="1">
        <v>36</v>
      </c>
      <c r="E225" s="1">
        <v>52</v>
      </c>
      <c r="F225" s="1">
        <v>11</v>
      </c>
      <c r="G225" s="1" t="s">
        <v>25</v>
      </c>
      <c r="H225" s="1" t="s">
        <v>26</v>
      </c>
      <c r="I225" s="1" t="s">
        <v>0</v>
      </c>
      <c r="J225" s="1"/>
      <c r="K225" s="1" t="s">
        <v>27</v>
      </c>
      <c r="L225" s="1" t="s">
        <v>17</v>
      </c>
      <c r="M225" s="1" t="s">
        <v>289</v>
      </c>
      <c r="N225" s="1" t="s">
        <v>19</v>
      </c>
      <c r="O225" s="1">
        <v>500</v>
      </c>
      <c r="P225" s="1" t="s">
        <v>294</v>
      </c>
      <c r="Q225" s="1" t="s">
        <v>21</v>
      </c>
      <c r="R225" s="1" t="s">
        <v>669</v>
      </c>
      <c r="S225" s="1" t="s">
        <v>671</v>
      </c>
      <c r="T225" s="1"/>
      <c r="U225" s="3" t="s">
        <v>171</v>
      </c>
      <c r="V225" s="4">
        <v>43309</v>
      </c>
    </row>
    <row r="226" spans="1:22" ht="12.75" x14ac:dyDescent="0.2">
      <c r="A226" s="2">
        <v>43309.592291967594</v>
      </c>
      <c r="B226" s="1" t="s">
        <v>36</v>
      </c>
      <c r="C226" s="1" t="s">
        <v>692</v>
      </c>
      <c r="D226" s="1">
        <v>40</v>
      </c>
      <c r="E226" s="1">
        <v>103</v>
      </c>
      <c r="F226" s="1">
        <v>11</v>
      </c>
      <c r="G226" s="1" t="s">
        <v>25</v>
      </c>
      <c r="H226" s="1" t="s">
        <v>26</v>
      </c>
      <c r="I226" s="1" t="s">
        <v>0</v>
      </c>
      <c r="J226" s="1"/>
      <c r="K226" s="1" t="s">
        <v>27</v>
      </c>
      <c r="L226" s="1" t="s">
        <v>17</v>
      </c>
      <c r="M226" s="1" t="s">
        <v>289</v>
      </c>
      <c r="N226" s="1" t="s">
        <v>19</v>
      </c>
      <c r="O226" s="1">
        <v>500</v>
      </c>
      <c r="P226" s="1" t="s">
        <v>294</v>
      </c>
      <c r="Q226" s="1" t="s">
        <v>21</v>
      </c>
      <c r="R226" s="1" t="s">
        <v>48</v>
      </c>
      <c r="S226" s="1" t="s">
        <v>671</v>
      </c>
      <c r="T226" s="1"/>
      <c r="U226" s="3" t="s">
        <v>171</v>
      </c>
      <c r="V226" s="4">
        <v>43309</v>
      </c>
    </row>
    <row r="227" spans="1:22" ht="12.75" x14ac:dyDescent="0.2">
      <c r="A227" s="2">
        <v>43309.597938819439</v>
      </c>
      <c r="B227" s="1" t="s">
        <v>15</v>
      </c>
      <c r="C227" s="1" t="s">
        <v>693</v>
      </c>
      <c r="D227" s="1">
        <v>76</v>
      </c>
      <c r="E227" s="1">
        <v>1</v>
      </c>
      <c r="F227" s="1">
        <v>11</v>
      </c>
      <c r="G227" s="1" t="s">
        <v>25</v>
      </c>
      <c r="H227" s="1" t="s">
        <v>26</v>
      </c>
      <c r="I227" s="1" t="s">
        <v>0</v>
      </c>
      <c r="J227" s="1"/>
      <c r="K227" s="1" t="s">
        <v>27</v>
      </c>
      <c r="L227" s="1" t="s">
        <v>17</v>
      </c>
      <c r="M227" s="1" t="s">
        <v>289</v>
      </c>
      <c r="N227" s="1" t="s">
        <v>19</v>
      </c>
      <c r="O227" s="1">
        <v>0</v>
      </c>
      <c r="P227" s="1" t="s">
        <v>383</v>
      </c>
      <c r="Q227" s="1" t="s">
        <v>21</v>
      </c>
      <c r="R227" s="1" t="s">
        <v>694</v>
      </c>
      <c r="S227" s="1" t="s">
        <v>365</v>
      </c>
      <c r="T227" s="1"/>
      <c r="U227" s="3" t="s">
        <v>202</v>
      </c>
      <c r="V227" s="4">
        <v>43309</v>
      </c>
    </row>
    <row r="228" spans="1:22" ht="12.75" x14ac:dyDescent="0.2">
      <c r="A228" s="2">
        <v>43309.600114479166</v>
      </c>
      <c r="B228" s="1" t="s">
        <v>15</v>
      </c>
      <c r="C228" s="1" t="s">
        <v>695</v>
      </c>
      <c r="D228" s="1">
        <v>39</v>
      </c>
      <c r="E228" s="1">
        <v>5</v>
      </c>
      <c r="F228" s="1">
        <v>11</v>
      </c>
      <c r="G228" s="1" t="s">
        <v>25</v>
      </c>
      <c r="H228" s="1" t="s">
        <v>26</v>
      </c>
      <c r="I228" s="1" t="s">
        <v>0</v>
      </c>
      <c r="J228" s="1"/>
      <c r="K228" s="1" t="s">
        <v>27</v>
      </c>
      <c r="L228" s="1" t="s">
        <v>28</v>
      </c>
      <c r="M228" s="1" t="s">
        <v>182</v>
      </c>
      <c r="N228" s="1" t="s">
        <v>39</v>
      </c>
      <c r="O228" s="1">
        <v>0</v>
      </c>
      <c r="P228" s="1" t="s">
        <v>456</v>
      </c>
      <c r="Q228" s="1" t="s">
        <v>21</v>
      </c>
      <c r="R228" s="1" t="s">
        <v>46</v>
      </c>
      <c r="S228" s="1" t="s">
        <v>365</v>
      </c>
      <c r="T228" s="1"/>
      <c r="U228" s="3" t="s">
        <v>171</v>
      </c>
      <c r="V228" s="4">
        <v>43309</v>
      </c>
    </row>
    <row r="229" spans="1:22" ht="12.75" x14ac:dyDescent="0.2">
      <c r="A229" s="2">
        <v>43309.601939733795</v>
      </c>
      <c r="B229" s="1" t="s">
        <v>36</v>
      </c>
      <c r="C229" s="1" t="s">
        <v>696</v>
      </c>
      <c r="D229" s="1">
        <v>42</v>
      </c>
      <c r="E229" s="5" t="s">
        <v>697</v>
      </c>
      <c r="F229" s="1">
        <v>11</v>
      </c>
      <c r="G229" s="1" t="s">
        <v>25</v>
      </c>
      <c r="H229" s="1" t="s">
        <v>26</v>
      </c>
      <c r="I229" s="1" t="s">
        <v>0</v>
      </c>
      <c r="J229" s="1"/>
      <c r="K229" s="1" t="s">
        <v>27</v>
      </c>
      <c r="L229" s="1" t="s">
        <v>57</v>
      </c>
      <c r="M229" s="1" t="s">
        <v>457</v>
      </c>
      <c r="N229" s="1" t="s">
        <v>19</v>
      </c>
      <c r="O229" s="1">
        <v>0</v>
      </c>
      <c r="P229" s="1" t="s">
        <v>367</v>
      </c>
      <c r="Q229" s="1" t="s">
        <v>21</v>
      </c>
      <c r="R229" s="1" t="s">
        <v>46</v>
      </c>
      <c r="S229" s="1" t="s">
        <v>365</v>
      </c>
      <c r="T229" s="1"/>
      <c r="U229" s="3" t="s">
        <v>171</v>
      </c>
      <c r="V229" s="4">
        <v>43309</v>
      </c>
    </row>
    <row r="230" spans="1:22" ht="12.75" x14ac:dyDescent="0.2">
      <c r="A230" s="2">
        <v>43309.604263043977</v>
      </c>
      <c r="B230" s="1" t="s">
        <v>36</v>
      </c>
      <c r="C230" s="1" t="s">
        <v>698</v>
      </c>
      <c r="D230" s="1">
        <v>48</v>
      </c>
      <c r="E230" s="1">
        <v>149</v>
      </c>
      <c r="F230" s="1">
        <v>11</v>
      </c>
      <c r="G230" s="1" t="s">
        <v>25</v>
      </c>
      <c r="H230" s="1" t="s">
        <v>26</v>
      </c>
      <c r="I230" s="1" t="s">
        <v>0</v>
      </c>
      <c r="J230" s="1"/>
      <c r="K230" s="1" t="s">
        <v>27</v>
      </c>
      <c r="L230" s="1" t="s">
        <v>17</v>
      </c>
      <c r="M230" s="1" t="s">
        <v>289</v>
      </c>
      <c r="N230" s="1" t="s">
        <v>19</v>
      </c>
      <c r="O230" s="1">
        <v>0</v>
      </c>
      <c r="P230" s="1" t="s">
        <v>699</v>
      </c>
      <c r="Q230" s="1" t="s">
        <v>21</v>
      </c>
      <c r="R230" s="1" t="s">
        <v>48</v>
      </c>
      <c r="S230" s="1" t="s">
        <v>592</v>
      </c>
      <c r="T230" s="1"/>
      <c r="U230" s="3" t="s">
        <v>202</v>
      </c>
      <c r="V230" s="4">
        <v>43309</v>
      </c>
    </row>
    <row r="231" spans="1:22" ht="12.75" x14ac:dyDescent="0.2">
      <c r="A231" s="2">
        <v>43309.606554895829</v>
      </c>
      <c r="B231" s="1" t="s">
        <v>15</v>
      </c>
      <c r="C231" s="1" t="s">
        <v>700</v>
      </c>
      <c r="D231" s="1">
        <v>50</v>
      </c>
      <c r="E231" s="1">
        <v>149</v>
      </c>
      <c r="F231" s="1">
        <v>11</v>
      </c>
      <c r="G231" s="1" t="s">
        <v>25</v>
      </c>
      <c r="H231" s="1" t="s">
        <v>26</v>
      </c>
      <c r="I231" s="1" t="s">
        <v>0</v>
      </c>
      <c r="J231" s="1"/>
      <c r="K231" s="1" t="s">
        <v>27</v>
      </c>
      <c r="L231" s="1" t="s">
        <v>28</v>
      </c>
      <c r="M231" s="1" t="s">
        <v>18</v>
      </c>
      <c r="N231" s="1" t="s">
        <v>39</v>
      </c>
      <c r="O231" s="1">
        <v>1500</v>
      </c>
      <c r="P231" s="1" t="s">
        <v>501</v>
      </c>
      <c r="Q231" s="1" t="s">
        <v>21</v>
      </c>
      <c r="R231" s="1" t="s">
        <v>48</v>
      </c>
      <c r="S231" s="1" t="s">
        <v>365</v>
      </c>
      <c r="T231" s="1"/>
      <c r="U231" s="3" t="s">
        <v>202</v>
      </c>
      <c r="V231" s="4">
        <v>43309</v>
      </c>
    </row>
    <row r="232" spans="1:22" ht="12.75" x14ac:dyDescent="0.2">
      <c r="A232" s="2">
        <v>43309.60898686343</v>
      </c>
      <c r="B232" s="1" t="s">
        <v>36</v>
      </c>
      <c r="C232" s="1" t="s">
        <v>560</v>
      </c>
      <c r="D232" s="1">
        <v>69</v>
      </c>
      <c r="E232" s="1">
        <v>39</v>
      </c>
      <c r="F232" s="1">
        <v>2</v>
      </c>
      <c r="G232" s="1" t="s">
        <v>26</v>
      </c>
      <c r="H232" s="1" t="s">
        <v>26</v>
      </c>
      <c r="I232" s="1" t="s">
        <v>0</v>
      </c>
      <c r="J232" s="1"/>
      <c r="K232" s="1" t="s">
        <v>27</v>
      </c>
      <c r="L232" s="1" t="s">
        <v>57</v>
      </c>
      <c r="M232" s="1" t="s">
        <v>457</v>
      </c>
      <c r="N232" s="1" t="s">
        <v>19</v>
      </c>
      <c r="O232" s="1">
        <v>0</v>
      </c>
      <c r="P232" s="1" t="s">
        <v>701</v>
      </c>
      <c r="Q232" s="1" t="s">
        <v>21</v>
      </c>
      <c r="R232" s="1" t="s">
        <v>46</v>
      </c>
      <c r="S232" s="1" t="s">
        <v>592</v>
      </c>
      <c r="T232" s="1"/>
      <c r="U232" s="3" t="s">
        <v>193</v>
      </c>
      <c r="V232" s="4">
        <v>43309</v>
      </c>
    </row>
    <row r="233" spans="1:22" ht="12.75" x14ac:dyDescent="0.2">
      <c r="A233" s="2">
        <v>43309.612483402772</v>
      </c>
      <c r="B233" s="1" t="s">
        <v>15</v>
      </c>
      <c r="C233" s="1" t="s">
        <v>702</v>
      </c>
      <c r="D233" s="1">
        <v>64</v>
      </c>
      <c r="E233" s="1">
        <v>24</v>
      </c>
      <c r="F233" s="1">
        <v>11</v>
      </c>
      <c r="G233" s="1" t="s">
        <v>25</v>
      </c>
      <c r="H233" s="1" t="s">
        <v>26</v>
      </c>
      <c r="I233" s="1" t="s">
        <v>0</v>
      </c>
      <c r="J233" s="1"/>
      <c r="K233" s="1" t="s">
        <v>221</v>
      </c>
      <c r="L233" s="1" t="s">
        <v>28</v>
      </c>
      <c r="M233" s="1" t="s">
        <v>29</v>
      </c>
      <c r="N233" s="1" t="s">
        <v>39</v>
      </c>
      <c r="O233" s="1">
        <v>0</v>
      </c>
      <c r="P233" s="1" t="s">
        <v>703</v>
      </c>
      <c r="Q233" s="1" t="s">
        <v>21</v>
      </c>
      <c r="R233" s="1" t="s">
        <v>704</v>
      </c>
      <c r="S233" s="1" t="s">
        <v>365</v>
      </c>
      <c r="T233" s="1"/>
      <c r="U233" s="3" t="s">
        <v>202</v>
      </c>
      <c r="V233" s="4">
        <v>43309</v>
      </c>
    </row>
    <row r="234" spans="1:22" ht="12.75" x14ac:dyDescent="0.2">
      <c r="A234" s="2">
        <v>43309.614244965276</v>
      </c>
      <c r="B234" s="1" t="s">
        <v>22</v>
      </c>
      <c r="C234" s="1" t="s">
        <v>705</v>
      </c>
      <c r="D234" s="1">
        <v>56</v>
      </c>
      <c r="E234" s="1">
        <v>24</v>
      </c>
      <c r="F234" s="1">
        <v>11</v>
      </c>
      <c r="G234" s="1" t="s">
        <v>25</v>
      </c>
      <c r="H234" s="1" t="s">
        <v>26</v>
      </c>
      <c r="I234" s="1" t="s">
        <v>0</v>
      </c>
      <c r="J234" s="1"/>
      <c r="K234" s="1" t="s">
        <v>100</v>
      </c>
      <c r="L234" s="1" t="s">
        <v>57</v>
      </c>
      <c r="M234" s="1" t="s">
        <v>457</v>
      </c>
      <c r="N234" s="1" t="s">
        <v>19</v>
      </c>
      <c r="O234" s="1">
        <v>0</v>
      </c>
      <c r="P234" s="1" t="s">
        <v>706</v>
      </c>
      <c r="Q234" s="1" t="s">
        <v>21</v>
      </c>
      <c r="R234" s="1" t="s">
        <v>46</v>
      </c>
      <c r="S234" s="1" t="s">
        <v>365</v>
      </c>
      <c r="T234" s="1"/>
      <c r="U234" s="3" t="s">
        <v>202</v>
      </c>
      <c r="V234" s="4">
        <v>43309</v>
      </c>
    </row>
    <row r="235" spans="1:22" ht="12.75" x14ac:dyDescent="0.2">
      <c r="A235" s="2">
        <v>43309.61675346065</v>
      </c>
      <c r="B235" s="1" t="s">
        <v>36</v>
      </c>
      <c r="C235" s="1" t="s">
        <v>707</v>
      </c>
      <c r="D235" s="1">
        <v>41</v>
      </c>
      <c r="E235" s="1">
        <v>20</v>
      </c>
      <c r="F235" s="1">
        <v>11</v>
      </c>
      <c r="G235" s="1" t="s">
        <v>25</v>
      </c>
      <c r="H235" s="1" t="s">
        <v>26</v>
      </c>
      <c r="I235" s="1" t="s">
        <v>0</v>
      </c>
      <c r="J235" s="1"/>
      <c r="K235" s="1" t="s">
        <v>27</v>
      </c>
      <c r="L235" s="1" t="s">
        <v>57</v>
      </c>
      <c r="M235" s="1" t="s">
        <v>289</v>
      </c>
      <c r="N235" s="1" t="s">
        <v>39</v>
      </c>
      <c r="O235" s="1">
        <v>0</v>
      </c>
      <c r="P235" s="1" t="s">
        <v>638</v>
      </c>
      <c r="Q235" s="1" t="s">
        <v>21</v>
      </c>
      <c r="R235" s="1" t="s">
        <v>48</v>
      </c>
      <c r="S235" s="1" t="s">
        <v>365</v>
      </c>
      <c r="T235" s="1"/>
      <c r="U235" s="3" t="s">
        <v>171</v>
      </c>
      <c r="V235" s="4">
        <v>43309</v>
      </c>
    </row>
    <row r="236" spans="1:22" ht="12.75" x14ac:dyDescent="0.2">
      <c r="A236" s="2">
        <v>43309.619067511579</v>
      </c>
      <c r="B236" s="1" t="s">
        <v>22</v>
      </c>
      <c r="C236" s="1" t="s">
        <v>708</v>
      </c>
      <c r="D236" s="1">
        <v>36</v>
      </c>
      <c r="E236" s="1" t="s">
        <v>709</v>
      </c>
      <c r="F236" s="1">
        <v>11</v>
      </c>
      <c r="G236" s="1" t="s">
        <v>25</v>
      </c>
      <c r="H236" s="1" t="s">
        <v>26</v>
      </c>
      <c r="I236" s="1" t="s">
        <v>0</v>
      </c>
      <c r="J236" s="1"/>
      <c r="K236" s="1" t="s">
        <v>27</v>
      </c>
      <c r="L236" s="1" t="s">
        <v>57</v>
      </c>
      <c r="M236" s="1" t="s">
        <v>457</v>
      </c>
      <c r="N236" s="1" t="s">
        <v>19</v>
      </c>
      <c r="O236" s="1">
        <v>0</v>
      </c>
      <c r="P236" s="1" t="s">
        <v>710</v>
      </c>
      <c r="Q236" s="1" t="s">
        <v>21</v>
      </c>
      <c r="R236" s="1" t="s">
        <v>48</v>
      </c>
      <c r="S236" s="1" t="s">
        <v>365</v>
      </c>
      <c r="T236" s="1"/>
      <c r="U236" s="3" t="s">
        <v>171</v>
      </c>
      <c r="V236" s="4">
        <v>43309</v>
      </c>
    </row>
    <row r="237" spans="1:22" ht="12.75" x14ac:dyDescent="0.2">
      <c r="A237" s="2">
        <v>43309.621539571759</v>
      </c>
      <c r="B237" s="1" t="s">
        <v>15</v>
      </c>
      <c r="C237" s="1" t="s">
        <v>711</v>
      </c>
      <c r="D237" s="1">
        <v>40</v>
      </c>
      <c r="E237" s="1" t="s">
        <v>709</v>
      </c>
      <c r="F237" s="1">
        <v>11</v>
      </c>
      <c r="G237" s="1" t="s">
        <v>25</v>
      </c>
      <c r="H237" s="1" t="s">
        <v>26</v>
      </c>
      <c r="I237" s="1" t="s">
        <v>0</v>
      </c>
      <c r="J237" s="1"/>
      <c r="K237" s="1" t="s">
        <v>145</v>
      </c>
      <c r="L237" s="1" t="s">
        <v>57</v>
      </c>
      <c r="M237" s="1" t="s">
        <v>457</v>
      </c>
      <c r="N237" s="1" t="s">
        <v>19</v>
      </c>
      <c r="O237" s="1">
        <v>0</v>
      </c>
      <c r="P237" s="1" t="s">
        <v>101</v>
      </c>
      <c r="Q237" s="1" t="s">
        <v>21</v>
      </c>
      <c r="R237" s="1" t="s">
        <v>48</v>
      </c>
      <c r="S237" s="1" t="s">
        <v>365</v>
      </c>
      <c r="T237" s="1"/>
      <c r="U237" s="3" t="s">
        <v>171</v>
      </c>
      <c r="V237" s="4">
        <v>43309</v>
      </c>
    </row>
    <row r="238" spans="1:22" ht="12.75" x14ac:dyDescent="0.2">
      <c r="A238" s="2">
        <v>43309.626031747684</v>
      </c>
      <c r="B238" s="1" t="s">
        <v>36</v>
      </c>
      <c r="C238" s="1" t="s">
        <v>712</v>
      </c>
      <c r="D238" s="1">
        <v>44</v>
      </c>
      <c r="E238" s="1" t="s">
        <v>264</v>
      </c>
      <c r="F238" s="1">
        <v>11</v>
      </c>
      <c r="G238" s="1" t="s">
        <v>25</v>
      </c>
      <c r="H238" s="1" t="s">
        <v>26</v>
      </c>
      <c r="I238" s="1" t="s">
        <v>0</v>
      </c>
      <c r="J238" s="1"/>
      <c r="K238" s="1" t="s">
        <v>27</v>
      </c>
      <c r="L238" s="1" t="s">
        <v>136</v>
      </c>
      <c r="M238" s="1" t="s">
        <v>29</v>
      </c>
      <c r="N238" s="1" t="s">
        <v>51</v>
      </c>
      <c r="O238" s="1">
        <v>0</v>
      </c>
      <c r="P238" s="1" t="s">
        <v>638</v>
      </c>
      <c r="Q238" s="1" t="s">
        <v>21</v>
      </c>
      <c r="R238" s="1" t="s">
        <v>48</v>
      </c>
      <c r="S238" s="1" t="s">
        <v>365</v>
      </c>
      <c r="T238" s="1"/>
      <c r="U238" s="3" t="s">
        <v>171</v>
      </c>
      <c r="V238" s="4">
        <v>43309</v>
      </c>
    </row>
    <row r="239" spans="1:22" ht="12.75" x14ac:dyDescent="0.2">
      <c r="A239" s="2">
        <v>43309.628692372688</v>
      </c>
      <c r="B239" s="1" t="s">
        <v>36</v>
      </c>
      <c r="C239" s="1" t="s">
        <v>713</v>
      </c>
      <c r="D239" s="1">
        <v>47</v>
      </c>
      <c r="E239" s="1" t="s">
        <v>264</v>
      </c>
      <c r="F239" s="1">
        <v>11</v>
      </c>
      <c r="G239" s="1" t="s">
        <v>25</v>
      </c>
      <c r="H239" s="1" t="s">
        <v>26</v>
      </c>
      <c r="I239" s="1" t="s">
        <v>0</v>
      </c>
      <c r="J239" s="1"/>
      <c r="K239" s="1" t="s">
        <v>27</v>
      </c>
      <c r="L239" s="1" t="s">
        <v>136</v>
      </c>
      <c r="M239" s="1" t="s">
        <v>29</v>
      </c>
      <c r="N239" s="1" t="s">
        <v>51</v>
      </c>
      <c r="O239" s="1">
        <v>0</v>
      </c>
      <c r="P239" s="1" t="s">
        <v>101</v>
      </c>
      <c r="Q239" s="1" t="s">
        <v>21</v>
      </c>
      <c r="R239" s="1" t="s">
        <v>48</v>
      </c>
      <c r="S239" s="1" t="s">
        <v>365</v>
      </c>
      <c r="T239" s="1"/>
      <c r="U239" s="3" t="s">
        <v>171</v>
      </c>
      <c r="V239" s="4">
        <v>43309</v>
      </c>
    </row>
    <row r="240" spans="1:22" ht="12.75" x14ac:dyDescent="0.2">
      <c r="A240" s="2">
        <v>43309.631613587961</v>
      </c>
      <c r="B240" s="1" t="s">
        <v>36</v>
      </c>
      <c r="C240" s="1" t="s">
        <v>714</v>
      </c>
      <c r="D240" s="1">
        <v>48</v>
      </c>
      <c r="E240" s="1" t="s">
        <v>715</v>
      </c>
      <c r="F240" s="1">
        <v>11</v>
      </c>
      <c r="G240" s="1" t="s">
        <v>25</v>
      </c>
      <c r="H240" s="1" t="s">
        <v>26</v>
      </c>
      <c r="I240" s="1" t="s">
        <v>0</v>
      </c>
      <c r="J240" s="1"/>
      <c r="K240" s="1" t="s">
        <v>27</v>
      </c>
      <c r="L240" s="1" t="s">
        <v>136</v>
      </c>
      <c r="M240" s="1" t="s">
        <v>29</v>
      </c>
      <c r="N240" s="1" t="s">
        <v>51</v>
      </c>
      <c r="O240" s="1">
        <v>0</v>
      </c>
      <c r="P240" s="1" t="s">
        <v>101</v>
      </c>
      <c r="Q240" s="1" t="s">
        <v>21</v>
      </c>
      <c r="R240" s="1" t="s">
        <v>48</v>
      </c>
      <c r="S240" s="1" t="s">
        <v>365</v>
      </c>
      <c r="T240" s="1"/>
      <c r="U240" s="3" t="s">
        <v>171</v>
      </c>
      <c r="V240" s="4">
        <v>43309</v>
      </c>
    </row>
    <row r="241" spans="1:22" ht="12.75" x14ac:dyDescent="0.2">
      <c r="A241" s="2">
        <v>43309.633860729169</v>
      </c>
      <c r="B241" s="1" t="s">
        <v>22</v>
      </c>
      <c r="C241" s="1" t="s">
        <v>716</v>
      </c>
      <c r="D241" s="1">
        <v>43</v>
      </c>
      <c r="E241" s="1">
        <v>150</v>
      </c>
      <c r="F241" s="1">
        <v>11</v>
      </c>
      <c r="G241" s="1" t="s">
        <v>25</v>
      </c>
      <c r="H241" s="1" t="s">
        <v>26</v>
      </c>
      <c r="I241" s="1" t="s">
        <v>0</v>
      </c>
      <c r="J241" s="1"/>
      <c r="K241" s="1" t="s">
        <v>27</v>
      </c>
      <c r="L241" s="1" t="s">
        <v>28</v>
      </c>
      <c r="M241" s="1" t="s">
        <v>289</v>
      </c>
      <c r="N241" s="1" t="s">
        <v>39</v>
      </c>
      <c r="O241" s="1">
        <v>0</v>
      </c>
      <c r="P241" s="1" t="s">
        <v>717</v>
      </c>
      <c r="Q241" s="1" t="s">
        <v>21</v>
      </c>
      <c r="R241" s="1" t="s">
        <v>48</v>
      </c>
      <c r="S241" s="1" t="s">
        <v>365</v>
      </c>
      <c r="T241" s="1"/>
      <c r="U241" s="3" t="s">
        <v>171</v>
      </c>
      <c r="V241" s="4">
        <v>43309</v>
      </c>
    </row>
    <row r="242" spans="1:22" ht="12.75" x14ac:dyDescent="0.2">
      <c r="A242" s="2">
        <v>43309.636835474535</v>
      </c>
      <c r="B242" s="1" t="s">
        <v>15</v>
      </c>
      <c r="C242" s="1" t="s">
        <v>718</v>
      </c>
      <c r="D242" s="1">
        <v>55</v>
      </c>
      <c r="E242" s="1">
        <v>95</v>
      </c>
      <c r="F242" s="1">
        <v>11</v>
      </c>
      <c r="G242" s="1" t="s">
        <v>25</v>
      </c>
      <c r="H242" s="1" t="s">
        <v>26</v>
      </c>
      <c r="I242" s="1" t="s">
        <v>0</v>
      </c>
      <c r="J242" s="1"/>
      <c r="K242" s="1" t="s">
        <v>27</v>
      </c>
      <c r="L242" s="1" t="s">
        <v>17</v>
      </c>
      <c r="M242" s="1" t="s">
        <v>289</v>
      </c>
      <c r="N242" s="1" t="s">
        <v>19</v>
      </c>
      <c r="O242" s="1">
        <v>0</v>
      </c>
      <c r="P242" s="1" t="s">
        <v>286</v>
      </c>
      <c r="Q242" s="1" t="s">
        <v>21</v>
      </c>
      <c r="R242" s="1" t="s">
        <v>48</v>
      </c>
      <c r="S242" s="1" t="s">
        <v>365</v>
      </c>
      <c r="T242" s="1"/>
      <c r="U242" s="3" t="s">
        <v>571</v>
      </c>
      <c r="V242" s="4">
        <v>43309</v>
      </c>
    </row>
    <row r="243" spans="1:22" ht="12.75" x14ac:dyDescent="0.2">
      <c r="A243" s="2">
        <v>43309.63969625</v>
      </c>
      <c r="B243" s="1" t="s">
        <v>22</v>
      </c>
      <c r="C243" s="1" t="s">
        <v>719</v>
      </c>
      <c r="D243" s="1">
        <v>43</v>
      </c>
      <c r="E243" s="1" t="s">
        <v>720</v>
      </c>
      <c r="F243" s="1">
        <v>11</v>
      </c>
      <c r="G243" s="1" t="s">
        <v>25</v>
      </c>
      <c r="H243" s="1" t="s">
        <v>26</v>
      </c>
      <c r="I243" s="1" t="s">
        <v>0</v>
      </c>
      <c r="J243" s="1"/>
      <c r="K243" s="1" t="s">
        <v>27</v>
      </c>
      <c r="L243" s="1" t="s">
        <v>57</v>
      </c>
      <c r="M243" s="1" t="s">
        <v>289</v>
      </c>
      <c r="N243" s="1" t="s">
        <v>19</v>
      </c>
      <c r="O243" s="1">
        <v>0</v>
      </c>
      <c r="P243" s="1" t="s">
        <v>54</v>
      </c>
      <c r="Q243" s="1" t="s">
        <v>21</v>
      </c>
      <c r="R243" s="1" t="s">
        <v>48</v>
      </c>
      <c r="S243" s="1" t="s">
        <v>365</v>
      </c>
      <c r="T243" s="1"/>
      <c r="U243" s="3" t="s">
        <v>171</v>
      </c>
      <c r="V243" s="4">
        <v>43309</v>
      </c>
    </row>
    <row r="244" spans="1:22" ht="12.75" x14ac:dyDescent="0.2">
      <c r="A244" s="2">
        <v>43309.642037858794</v>
      </c>
      <c r="B244" s="1" t="s">
        <v>15</v>
      </c>
      <c r="C244" s="1" t="s">
        <v>721</v>
      </c>
      <c r="D244" s="1">
        <v>69</v>
      </c>
      <c r="E244" s="1">
        <v>50</v>
      </c>
      <c r="F244" s="1">
        <v>11</v>
      </c>
      <c r="G244" s="1" t="s">
        <v>25</v>
      </c>
      <c r="H244" s="1" t="s">
        <v>26</v>
      </c>
      <c r="I244" s="1" t="s">
        <v>0</v>
      </c>
      <c r="J244" s="1"/>
      <c r="K244" s="1" t="s">
        <v>27</v>
      </c>
      <c r="L244" s="1" t="s">
        <v>17</v>
      </c>
      <c r="M244" s="1" t="s">
        <v>289</v>
      </c>
      <c r="N244" s="1" t="s">
        <v>19</v>
      </c>
      <c r="O244" s="1">
        <v>0</v>
      </c>
      <c r="P244" s="1" t="s">
        <v>286</v>
      </c>
      <c r="Q244" s="1" t="s">
        <v>21</v>
      </c>
      <c r="R244" s="1" t="s">
        <v>48</v>
      </c>
      <c r="S244" s="1" t="s">
        <v>365</v>
      </c>
      <c r="T244" s="1"/>
      <c r="U244" s="3" t="s">
        <v>171</v>
      </c>
      <c r="V244" s="4">
        <v>43309</v>
      </c>
    </row>
    <row r="245" spans="1:22" ht="12.75" x14ac:dyDescent="0.2">
      <c r="A245" s="2">
        <v>43309.644957858793</v>
      </c>
      <c r="B245" s="1" t="s">
        <v>22</v>
      </c>
      <c r="C245" s="1" t="s">
        <v>722</v>
      </c>
      <c r="D245" s="1">
        <v>21</v>
      </c>
      <c r="E245" s="5">
        <v>117</v>
      </c>
      <c r="F245" s="1">
        <v>11</v>
      </c>
      <c r="G245" s="1" t="s">
        <v>25</v>
      </c>
      <c r="H245" s="1" t="s">
        <v>26</v>
      </c>
      <c r="I245" s="1" t="s">
        <v>0</v>
      </c>
      <c r="J245" s="1"/>
      <c r="K245" s="1" t="s">
        <v>27</v>
      </c>
      <c r="L245" s="1" t="s">
        <v>17</v>
      </c>
      <c r="M245" s="1" t="s">
        <v>289</v>
      </c>
      <c r="N245" s="1" t="s">
        <v>19</v>
      </c>
      <c r="O245" s="1">
        <v>0</v>
      </c>
      <c r="P245" s="1" t="s">
        <v>307</v>
      </c>
      <c r="Q245" s="1" t="s">
        <v>21</v>
      </c>
      <c r="R245" s="1" t="s">
        <v>48</v>
      </c>
      <c r="S245" s="1" t="s">
        <v>365</v>
      </c>
      <c r="T245" s="1"/>
      <c r="U245" s="3" t="s">
        <v>571</v>
      </c>
      <c r="V245" s="4">
        <v>43309</v>
      </c>
    </row>
    <row r="246" spans="1:22" ht="12.75" x14ac:dyDescent="0.2">
      <c r="A246" s="2">
        <v>43309.647968564816</v>
      </c>
      <c r="B246" s="1" t="s">
        <v>22</v>
      </c>
      <c r="C246" s="1" t="s">
        <v>723</v>
      </c>
      <c r="D246" s="1">
        <v>16</v>
      </c>
      <c r="E246" s="1">
        <v>117</v>
      </c>
      <c r="F246" s="1">
        <v>11</v>
      </c>
      <c r="G246" s="1" t="s">
        <v>25</v>
      </c>
      <c r="H246" s="1" t="s">
        <v>26</v>
      </c>
      <c r="I246" s="1" t="s">
        <v>0</v>
      </c>
      <c r="J246" s="1"/>
      <c r="K246" s="1" t="s">
        <v>293</v>
      </c>
      <c r="L246" s="1" t="s">
        <v>28</v>
      </c>
      <c r="M246" s="1" t="s">
        <v>29</v>
      </c>
      <c r="N246" s="1" t="s">
        <v>39</v>
      </c>
      <c r="O246" s="1">
        <v>0</v>
      </c>
      <c r="P246" s="1" t="s">
        <v>724</v>
      </c>
      <c r="Q246" s="1" t="s">
        <v>21</v>
      </c>
      <c r="R246" s="1" t="s">
        <v>46</v>
      </c>
      <c r="S246" s="1" t="s">
        <v>365</v>
      </c>
      <c r="T246" s="1"/>
      <c r="U246" s="3" t="s">
        <v>474</v>
      </c>
      <c r="V246" s="4">
        <v>43309</v>
      </c>
    </row>
    <row r="247" spans="1:22" ht="12.75" x14ac:dyDescent="0.2">
      <c r="A247" s="2">
        <v>43309.650888171294</v>
      </c>
      <c r="B247" s="1" t="s">
        <v>15</v>
      </c>
      <c r="C247" s="1" t="s">
        <v>725</v>
      </c>
      <c r="D247" s="1">
        <v>27</v>
      </c>
      <c r="E247" s="1">
        <v>99</v>
      </c>
      <c r="F247" s="1">
        <v>11</v>
      </c>
      <c r="G247" s="1" t="s">
        <v>25</v>
      </c>
      <c r="H247" s="1" t="s">
        <v>26</v>
      </c>
      <c r="I247" s="1" t="s">
        <v>0</v>
      </c>
      <c r="J247" s="1"/>
      <c r="K247" s="1" t="s">
        <v>27</v>
      </c>
      <c r="L247" s="1" t="s">
        <v>28</v>
      </c>
      <c r="M247" s="1" t="s">
        <v>29</v>
      </c>
      <c r="N247" s="1" t="s">
        <v>39</v>
      </c>
      <c r="O247" s="1">
        <v>1000</v>
      </c>
      <c r="P247" s="1" t="s">
        <v>286</v>
      </c>
      <c r="Q247" s="1" t="s">
        <v>21</v>
      </c>
      <c r="R247" s="1" t="s">
        <v>48</v>
      </c>
      <c r="S247" s="1" t="s">
        <v>365</v>
      </c>
      <c r="T247" s="1"/>
      <c r="U247" s="3" t="s">
        <v>571</v>
      </c>
      <c r="V247" s="4">
        <v>43309</v>
      </c>
    </row>
    <row r="248" spans="1:22" ht="12.75" x14ac:dyDescent="0.2">
      <c r="A248" s="2">
        <v>43309.654999918981</v>
      </c>
      <c r="B248" s="1" t="s">
        <v>15</v>
      </c>
      <c r="C248" s="1" t="s">
        <v>726</v>
      </c>
      <c r="D248" s="1">
        <v>65</v>
      </c>
      <c r="E248" s="1">
        <v>174</v>
      </c>
      <c r="F248" s="1">
        <v>11</v>
      </c>
      <c r="G248" s="1" t="s">
        <v>25</v>
      </c>
      <c r="H248" s="1" t="s">
        <v>26</v>
      </c>
      <c r="I248" s="1" t="s">
        <v>0</v>
      </c>
      <c r="J248" s="1"/>
      <c r="K248" s="1" t="s">
        <v>27</v>
      </c>
      <c r="L248" s="1" t="s">
        <v>136</v>
      </c>
      <c r="M248" s="1" t="s">
        <v>289</v>
      </c>
      <c r="N248" s="1" t="s">
        <v>19</v>
      </c>
      <c r="O248" s="1">
        <v>0</v>
      </c>
      <c r="P248" s="1" t="s">
        <v>286</v>
      </c>
      <c r="Q248" s="1" t="s">
        <v>21</v>
      </c>
      <c r="R248" s="1" t="s">
        <v>48</v>
      </c>
      <c r="S248" s="1" t="s">
        <v>365</v>
      </c>
      <c r="T248" s="1"/>
      <c r="U248" s="3" t="s">
        <v>571</v>
      </c>
      <c r="V248" s="4">
        <v>43309</v>
      </c>
    </row>
    <row r="249" spans="1:22" ht="12.75" x14ac:dyDescent="0.2">
      <c r="A249" s="2">
        <v>43309.657367152773</v>
      </c>
      <c r="B249" s="1" t="s">
        <v>36</v>
      </c>
      <c r="C249" s="1" t="s">
        <v>727</v>
      </c>
      <c r="D249" s="1">
        <v>62</v>
      </c>
      <c r="E249" s="1">
        <v>174</v>
      </c>
      <c r="F249" s="1">
        <v>11</v>
      </c>
      <c r="G249" s="1" t="s">
        <v>25</v>
      </c>
      <c r="H249" s="1" t="s">
        <v>26</v>
      </c>
      <c r="I249" s="1" t="s">
        <v>0</v>
      </c>
      <c r="J249" s="1"/>
      <c r="K249" s="1" t="s">
        <v>27</v>
      </c>
      <c r="L249" s="1" t="s">
        <v>57</v>
      </c>
      <c r="M249" s="1" t="s">
        <v>457</v>
      </c>
      <c r="N249" s="1" t="s">
        <v>19</v>
      </c>
      <c r="O249" s="1">
        <v>0</v>
      </c>
      <c r="P249" s="1" t="s">
        <v>286</v>
      </c>
      <c r="Q249" s="1" t="s">
        <v>21</v>
      </c>
      <c r="R249" s="1" t="s">
        <v>48</v>
      </c>
      <c r="S249" s="1" t="s">
        <v>365</v>
      </c>
      <c r="T249" s="1"/>
      <c r="U249" s="3" t="s">
        <v>171</v>
      </c>
      <c r="V249" s="4">
        <v>43309</v>
      </c>
    </row>
    <row r="250" spans="1:22" ht="12.75" x14ac:dyDescent="0.2">
      <c r="A250" s="2">
        <v>43309.659004930552</v>
      </c>
      <c r="B250" s="1" t="s">
        <v>36</v>
      </c>
      <c r="C250" s="1" t="s">
        <v>728</v>
      </c>
      <c r="D250" s="1">
        <v>63</v>
      </c>
      <c r="E250" s="1" t="s">
        <v>729</v>
      </c>
      <c r="F250" s="1">
        <v>11</v>
      </c>
      <c r="G250" s="1" t="s">
        <v>25</v>
      </c>
      <c r="H250" s="1" t="s">
        <v>26</v>
      </c>
      <c r="I250" s="1" t="s">
        <v>0</v>
      </c>
      <c r="J250" s="1"/>
      <c r="K250" s="1" t="s">
        <v>27</v>
      </c>
      <c r="L250" s="1" t="s">
        <v>57</v>
      </c>
      <c r="M250" s="1" t="s">
        <v>457</v>
      </c>
      <c r="N250" s="1" t="s">
        <v>19</v>
      </c>
      <c r="O250" s="1">
        <v>0</v>
      </c>
      <c r="P250" s="1" t="s">
        <v>286</v>
      </c>
      <c r="Q250" s="1" t="s">
        <v>21</v>
      </c>
      <c r="R250" s="1" t="s">
        <v>48</v>
      </c>
      <c r="S250" s="1" t="s">
        <v>365</v>
      </c>
      <c r="T250" s="1"/>
      <c r="U250" s="3" t="s">
        <v>171</v>
      </c>
      <c r="V250" s="4">
        <v>43309</v>
      </c>
    </row>
    <row r="251" spans="1:22" ht="12.75" x14ac:dyDescent="0.2">
      <c r="A251" s="2">
        <v>43309.661491736115</v>
      </c>
      <c r="B251" s="1" t="s">
        <v>36</v>
      </c>
      <c r="C251" s="1" t="s">
        <v>730</v>
      </c>
      <c r="D251" s="1">
        <v>39</v>
      </c>
      <c r="E251" s="1">
        <v>124</v>
      </c>
      <c r="F251" s="1">
        <v>11</v>
      </c>
      <c r="G251" s="1" t="s">
        <v>25</v>
      </c>
      <c r="H251" s="1" t="s">
        <v>26</v>
      </c>
      <c r="I251" s="1" t="s">
        <v>0</v>
      </c>
      <c r="J251" s="1"/>
      <c r="K251" s="1" t="s">
        <v>27</v>
      </c>
      <c r="L251" s="1" t="s">
        <v>28</v>
      </c>
      <c r="M251" s="1" t="s">
        <v>29</v>
      </c>
      <c r="N251" s="1" t="s">
        <v>39</v>
      </c>
      <c r="O251" s="1">
        <v>0</v>
      </c>
      <c r="P251" s="1" t="s">
        <v>286</v>
      </c>
      <c r="Q251" s="1" t="s">
        <v>21</v>
      </c>
      <c r="R251" s="1" t="s">
        <v>48</v>
      </c>
      <c r="S251" s="1" t="s">
        <v>365</v>
      </c>
      <c r="T251" s="1"/>
      <c r="U251" s="3" t="s">
        <v>171</v>
      </c>
      <c r="V251" s="4">
        <v>43309</v>
      </c>
    </row>
    <row r="252" spans="1:22" ht="12.75" x14ac:dyDescent="0.2">
      <c r="A252" s="2">
        <v>43309.663429641208</v>
      </c>
      <c r="B252" s="1" t="s">
        <v>15</v>
      </c>
      <c r="C252" s="1" t="s">
        <v>731</v>
      </c>
      <c r="D252" s="1">
        <v>44</v>
      </c>
      <c r="E252" s="1">
        <v>124</v>
      </c>
      <c r="F252" s="1">
        <v>11</v>
      </c>
      <c r="G252" s="1" t="s">
        <v>25</v>
      </c>
      <c r="H252" s="1" t="s">
        <v>26</v>
      </c>
      <c r="I252" s="1" t="s">
        <v>0</v>
      </c>
      <c r="J252" s="1"/>
      <c r="K252" s="1" t="s">
        <v>27</v>
      </c>
      <c r="L252" s="1" t="s">
        <v>28</v>
      </c>
      <c r="M252" s="1" t="s">
        <v>29</v>
      </c>
      <c r="N252" s="1" t="s">
        <v>39</v>
      </c>
      <c r="O252" s="1">
        <v>0</v>
      </c>
      <c r="P252" s="1" t="s">
        <v>732</v>
      </c>
      <c r="Q252" s="1" t="s">
        <v>21</v>
      </c>
      <c r="R252" s="1" t="s">
        <v>48</v>
      </c>
      <c r="S252" s="1" t="s">
        <v>365</v>
      </c>
      <c r="T252" s="1"/>
      <c r="U252" s="3" t="s">
        <v>171</v>
      </c>
      <c r="V252" s="4">
        <v>43309</v>
      </c>
    </row>
    <row r="253" spans="1:22" ht="12.75" x14ac:dyDescent="0.2">
      <c r="A253" s="2">
        <v>43309.66589178241</v>
      </c>
      <c r="B253" s="1" t="s">
        <v>15</v>
      </c>
      <c r="C253" s="1" t="s">
        <v>733</v>
      </c>
      <c r="D253" s="1">
        <v>64</v>
      </c>
      <c r="E253" s="1">
        <v>39</v>
      </c>
      <c r="F253" s="1">
        <v>11</v>
      </c>
      <c r="G253" s="1" t="s">
        <v>25</v>
      </c>
      <c r="H253" s="1" t="s">
        <v>26</v>
      </c>
      <c r="I253" s="1" t="s">
        <v>0</v>
      </c>
      <c r="J253" s="1"/>
      <c r="K253" s="1" t="s">
        <v>27</v>
      </c>
      <c r="L253" s="1" t="s">
        <v>17</v>
      </c>
      <c r="M253" s="1" t="s">
        <v>182</v>
      </c>
      <c r="N253" s="1" t="s">
        <v>19</v>
      </c>
      <c r="O253" s="1">
        <v>0</v>
      </c>
      <c r="P253" s="1" t="s">
        <v>259</v>
      </c>
      <c r="Q253" s="1" t="s">
        <v>21</v>
      </c>
      <c r="R253" s="1" t="s">
        <v>48</v>
      </c>
      <c r="S253" s="1" t="s">
        <v>734</v>
      </c>
      <c r="T253" s="1"/>
      <c r="U253" s="3" t="s">
        <v>171</v>
      </c>
      <c r="V253" s="4">
        <v>43309</v>
      </c>
    </row>
    <row r="254" spans="1:22" ht="12.75" x14ac:dyDescent="0.2">
      <c r="A254" s="2">
        <v>43309.674392222223</v>
      </c>
      <c r="B254" s="1" t="s">
        <v>15</v>
      </c>
      <c r="C254" s="1" t="s">
        <v>735</v>
      </c>
      <c r="D254" s="1">
        <v>49</v>
      </c>
      <c r="E254" s="1" t="s">
        <v>736</v>
      </c>
      <c r="F254" s="1">
        <v>11</v>
      </c>
      <c r="G254" s="1" t="s">
        <v>25</v>
      </c>
      <c r="H254" s="1" t="s">
        <v>26</v>
      </c>
      <c r="I254" s="1" t="s">
        <v>0</v>
      </c>
      <c r="J254" s="1"/>
      <c r="K254" s="1" t="s">
        <v>27</v>
      </c>
      <c r="L254" s="1" t="s">
        <v>28</v>
      </c>
      <c r="M254" s="1" t="s">
        <v>29</v>
      </c>
      <c r="N254" s="1" t="s">
        <v>39</v>
      </c>
      <c r="O254" s="1">
        <v>0</v>
      </c>
      <c r="P254" s="1" t="s">
        <v>732</v>
      </c>
      <c r="Q254" s="1" t="s">
        <v>21</v>
      </c>
      <c r="R254" s="1" t="s">
        <v>48</v>
      </c>
      <c r="S254" s="1" t="s">
        <v>365</v>
      </c>
      <c r="T254" s="1"/>
      <c r="U254" s="3" t="s">
        <v>171</v>
      </c>
      <c r="V254" s="4">
        <v>43309</v>
      </c>
    </row>
    <row r="255" spans="1:22" ht="12.75" x14ac:dyDescent="0.2">
      <c r="A255" s="2">
        <v>43309.676902013889</v>
      </c>
      <c r="B255" s="1" t="s">
        <v>36</v>
      </c>
      <c r="C255" s="1" t="s">
        <v>737</v>
      </c>
      <c r="D255" s="1">
        <v>47</v>
      </c>
      <c r="E255" s="1" t="s">
        <v>736</v>
      </c>
      <c r="F255" s="1">
        <v>11</v>
      </c>
      <c r="G255" s="1" t="s">
        <v>25</v>
      </c>
      <c r="H255" s="1" t="s">
        <v>26</v>
      </c>
      <c r="I255" s="1" t="s">
        <v>0</v>
      </c>
      <c r="J255" s="1"/>
      <c r="K255" s="1" t="s">
        <v>27</v>
      </c>
      <c r="L255" s="1" t="s">
        <v>28</v>
      </c>
      <c r="M255" s="1" t="s">
        <v>29</v>
      </c>
      <c r="N255" s="1" t="s">
        <v>39</v>
      </c>
      <c r="O255" s="1">
        <v>0</v>
      </c>
      <c r="P255" s="1" t="s">
        <v>732</v>
      </c>
      <c r="Q255" s="1" t="s">
        <v>21</v>
      </c>
      <c r="R255" s="1" t="s">
        <v>48</v>
      </c>
      <c r="S255" s="1" t="s">
        <v>365</v>
      </c>
      <c r="T255" s="1"/>
      <c r="U255" s="3" t="s">
        <v>202</v>
      </c>
      <c r="V255" s="4">
        <v>43309</v>
      </c>
    </row>
    <row r="256" spans="1:22" ht="12.75" x14ac:dyDescent="0.2">
      <c r="A256" s="2">
        <v>43309.709400462962</v>
      </c>
      <c r="B256" s="1" t="s">
        <v>15</v>
      </c>
      <c r="C256" s="1" t="s">
        <v>738</v>
      </c>
      <c r="D256" s="1">
        <v>60</v>
      </c>
      <c r="E256" s="1">
        <v>66</v>
      </c>
      <c r="F256" s="1">
        <v>11</v>
      </c>
      <c r="G256" s="1" t="s">
        <v>25</v>
      </c>
      <c r="H256" s="1" t="s">
        <v>26</v>
      </c>
      <c r="I256" s="1" t="s">
        <v>0</v>
      </c>
      <c r="J256" s="1"/>
      <c r="K256" s="1" t="s">
        <v>27</v>
      </c>
      <c r="L256" s="1" t="s">
        <v>28</v>
      </c>
      <c r="M256" s="1" t="s">
        <v>29</v>
      </c>
      <c r="N256" s="1" t="s">
        <v>39</v>
      </c>
      <c r="O256" s="1">
        <v>500</v>
      </c>
      <c r="P256" s="1" t="s">
        <v>101</v>
      </c>
      <c r="Q256" s="1" t="s">
        <v>21</v>
      </c>
      <c r="R256" s="1" t="s">
        <v>48</v>
      </c>
      <c r="S256" s="1" t="s">
        <v>365</v>
      </c>
      <c r="T256" s="1"/>
      <c r="U256" s="3" t="s">
        <v>171</v>
      </c>
      <c r="V256" s="4">
        <v>43309</v>
      </c>
    </row>
    <row r="257" spans="1:22" ht="12.75" x14ac:dyDescent="0.2">
      <c r="A257" s="2">
        <v>43309.711949444449</v>
      </c>
      <c r="B257" s="1" t="s">
        <v>15</v>
      </c>
      <c r="C257" s="1" t="s">
        <v>739</v>
      </c>
      <c r="D257" s="1">
        <v>78</v>
      </c>
      <c r="E257" s="1">
        <v>154</v>
      </c>
      <c r="F257" s="1">
        <v>11</v>
      </c>
      <c r="G257" s="1" t="s">
        <v>25</v>
      </c>
      <c r="H257" s="1" t="s">
        <v>26</v>
      </c>
      <c r="I257" s="1" t="s">
        <v>0</v>
      </c>
      <c r="J257" s="1"/>
      <c r="K257" s="1" t="s">
        <v>27</v>
      </c>
      <c r="L257" s="1" t="s">
        <v>57</v>
      </c>
      <c r="M257" s="1" t="s">
        <v>457</v>
      </c>
      <c r="N257" s="1" t="s">
        <v>19</v>
      </c>
      <c r="O257" s="1">
        <v>0</v>
      </c>
      <c r="P257" s="1" t="s">
        <v>740</v>
      </c>
      <c r="Q257" s="1" t="s">
        <v>21</v>
      </c>
      <c r="R257" s="1" t="s">
        <v>48</v>
      </c>
      <c r="S257" s="1" t="s">
        <v>365</v>
      </c>
      <c r="T257" s="1"/>
      <c r="U257" s="3" t="s">
        <v>171</v>
      </c>
      <c r="V257" s="4">
        <v>43309</v>
      </c>
    </row>
    <row r="258" spans="1:22" ht="12.75" x14ac:dyDescent="0.2">
      <c r="A258" s="2">
        <v>43309.716354837961</v>
      </c>
      <c r="B258" s="1" t="s">
        <v>15</v>
      </c>
      <c r="C258" s="1" t="s">
        <v>741</v>
      </c>
      <c r="D258" s="1">
        <v>49</v>
      </c>
      <c r="E258" s="1" t="s">
        <v>742</v>
      </c>
      <c r="F258" s="1">
        <v>11</v>
      </c>
      <c r="G258" s="1" t="s">
        <v>25</v>
      </c>
      <c r="H258" s="1" t="s">
        <v>26</v>
      </c>
      <c r="I258" s="1" t="s">
        <v>0</v>
      </c>
      <c r="J258" s="1"/>
      <c r="K258" s="1" t="s">
        <v>27</v>
      </c>
      <c r="L258" s="1" t="s">
        <v>17</v>
      </c>
      <c r="M258" s="1" t="s">
        <v>29</v>
      </c>
      <c r="N258" s="1" t="s">
        <v>39</v>
      </c>
      <c r="O258" s="1">
        <v>500</v>
      </c>
      <c r="P258" s="1" t="s">
        <v>294</v>
      </c>
      <c r="Q258" s="1" t="s">
        <v>21</v>
      </c>
      <c r="R258" s="1" t="s">
        <v>48</v>
      </c>
      <c r="S258" s="1" t="s">
        <v>365</v>
      </c>
      <c r="T258" s="1"/>
      <c r="U258" s="3" t="s">
        <v>171</v>
      </c>
      <c r="V258" s="4">
        <v>43309</v>
      </c>
    </row>
    <row r="259" spans="1:22" ht="12.75" x14ac:dyDescent="0.2">
      <c r="A259" s="2">
        <v>43309.718611516204</v>
      </c>
      <c r="B259" s="1" t="s">
        <v>36</v>
      </c>
      <c r="C259" s="1" t="s">
        <v>743</v>
      </c>
      <c r="D259" s="1">
        <v>44</v>
      </c>
      <c r="E259" s="1" t="s">
        <v>742</v>
      </c>
      <c r="F259" s="1">
        <v>11</v>
      </c>
      <c r="G259" s="1" t="s">
        <v>25</v>
      </c>
      <c r="H259" s="1" t="s">
        <v>26</v>
      </c>
      <c r="I259" s="1" t="s">
        <v>0</v>
      </c>
      <c r="J259" s="1"/>
      <c r="K259" s="1" t="s">
        <v>27</v>
      </c>
      <c r="L259" s="1" t="s">
        <v>28</v>
      </c>
      <c r="M259" s="1" t="s">
        <v>29</v>
      </c>
      <c r="N259" s="1" t="s">
        <v>39</v>
      </c>
      <c r="O259" s="1">
        <v>500</v>
      </c>
      <c r="P259" s="1" t="s">
        <v>30</v>
      </c>
      <c r="Q259" s="1" t="s">
        <v>21</v>
      </c>
      <c r="R259" s="1" t="s">
        <v>46</v>
      </c>
      <c r="S259" s="1" t="s">
        <v>562</v>
      </c>
      <c r="T259" s="1"/>
      <c r="U259" s="3" t="s">
        <v>202</v>
      </c>
      <c r="V259" s="4">
        <v>43309</v>
      </c>
    </row>
    <row r="260" spans="1:22" ht="12.75" x14ac:dyDescent="0.2">
      <c r="A260" s="2">
        <v>43309.720214201385</v>
      </c>
      <c r="B260" s="1" t="s">
        <v>36</v>
      </c>
      <c r="C260" s="1" t="s">
        <v>744</v>
      </c>
      <c r="D260" s="1">
        <v>61</v>
      </c>
      <c r="E260" s="1" t="s">
        <v>53</v>
      </c>
      <c r="F260" s="1">
        <v>11</v>
      </c>
      <c r="G260" s="1" t="s">
        <v>25</v>
      </c>
      <c r="H260" s="1" t="s">
        <v>26</v>
      </c>
      <c r="I260" s="1" t="s">
        <v>0</v>
      </c>
      <c r="J260" s="1"/>
      <c r="K260" s="1" t="s">
        <v>27</v>
      </c>
      <c r="L260" s="1" t="s">
        <v>28</v>
      </c>
      <c r="M260" s="1" t="s">
        <v>29</v>
      </c>
      <c r="N260" s="1" t="s">
        <v>39</v>
      </c>
      <c r="O260" s="1">
        <v>500</v>
      </c>
      <c r="P260" s="1" t="s">
        <v>101</v>
      </c>
      <c r="Q260" s="1" t="s">
        <v>21</v>
      </c>
      <c r="R260" s="1" t="s">
        <v>46</v>
      </c>
      <c r="S260" s="1" t="s">
        <v>562</v>
      </c>
      <c r="T260" s="1"/>
      <c r="U260" s="3" t="s">
        <v>202</v>
      </c>
      <c r="V260" s="4">
        <v>43309</v>
      </c>
    </row>
    <row r="261" spans="1:22" ht="12.75" x14ac:dyDescent="0.2">
      <c r="A261" s="2">
        <v>43309.721396655092</v>
      </c>
      <c r="B261" s="1" t="s">
        <v>15</v>
      </c>
      <c r="C261" s="1" t="s">
        <v>745</v>
      </c>
      <c r="D261" s="1">
        <v>70</v>
      </c>
      <c r="E261" s="1" t="s">
        <v>53</v>
      </c>
      <c r="F261" s="1">
        <v>11</v>
      </c>
      <c r="G261" s="1" t="s">
        <v>25</v>
      </c>
      <c r="H261" s="1" t="s">
        <v>26</v>
      </c>
      <c r="I261" s="1" t="s">
        <v>0</v>
      </c>
      <c r="J261" s="1"/>
      <c r="K261" s="1" t="s">
        <v>27</v>
      </c>
      <c r="L261" s="1" t="s">
        <v>28</v>
      </c>
      <c r="M261" s="1" t="s">
        <v>29</v>
      </c>
      <c r="N261" s="1" t="s">
        <v>39</v>
      </c>
      <c r="O261" s="1" t="s">
        <v>746</v>
      </c>
      <c r="P261" s="1" t="s">
        <v>30</v>
      </c>
      <c r="Q261" s="1" t="s">
        <v>21</v>
      </c>
      <c r="R261" s="1" t="s">
        <v>46</v>
      </c>
      <c r="S261" s="1" t="s">
        <v>562</v>
      </c>
      <c r="T261" s="1"/>
      <c r="U261" s="3" t="s">
        <v>171</v>
      </c>
      <c r="V261" s="4">
        <v>43309</v>
      </c>
    </row>
    <row r="262" spans="1:22" ht="12.75" x14ac:dyDescent="0.2">
      <c r="A262" s="2">
        <v>43309.722670312505</v>
      </c>
      <c r="B262" s="1" t="s">
        <v>36</v>
      </c>
      <c r="C262" s="1" t="s">
        <v>747</v>
      </c>
      <c r="D262" s="1">
        <v>50</v>
      </c>
      <c r="E262" s="1">
        <v>170</v>
      </c>
      <c r="F262" s="1">
        <v>11</v>
      </c>
      <c r="G262" s="1" t="s">
        <v>25</v>
      </c>
      <c r="H262" s="1" t="s">
        <v>26</v>
      </c>
      <c r="I262" s="1" t="s">
        <v>0</v>
      </c>
      <c r="J262" s="1"/>
      <c r="K262" s="1" t="s">
        <v>27</v>
      </c>
      <c r="L262" s="1" t="s">
        <v>28</v>
      </c>
      <c r="M262" s="1" t="s">
        <v>29</v>
      </c>
      <c r="N262" s="1" t="s">
        <v>39</v>
      </c>
      <c r="O262" s="1">
        <v>100</v>
      </c>
      <c r="P262" s="1" t="s">
        <v>30</v>
      </c>
      <c r="Q262" s="1" t="s">
        <v>21</v>
      </c>
      <c r="R262" s="1" t="s">
        <v>46</v>
      </c>
      <c r="S262" s="1" t="s">
        <v>562</v>
      </c>
      <c r="T262" s="1"/>
      <c r="U262" s="3" t="s">
        <v>202</v>
      </c>
      <c r="V262" s="4">
        <v>43309</v>
      </c>
    </row>
    <row r="263" spans="1:22" ht="12.75" x14ac:dyDescent="0.2">
      <c r="A263" s="2">
        <v>43309.723966122685</v>
      </c>
      <c r="B263" s="1" t="s">
        <v>15</v>
      </c>
      <c r="C263" s="1" t="s">
        <v>748</v>
      </c>
      <c r="D263" s="1">
        <v>58</v>
      </c>
      <c r="E263" s="1">
        <v>110</v>
      </c>
      <c r="F263" s="1">
        <v>11</v>
      </c>
      <c r="G263" s="1" t="s">
        <v>25</v>
      </c>
      <c r="H263" s="1" t="s">
        <v>26</v>
      </c>
      <c r="I263" s="1" t="s">
        <v>0</v>
      </c>
      <c r="J263" s="1"/>
      <c r="K263" s="1" t="s">
        <v>27</v>
      </c>
      <c r="L263" s="1" t="s">
        <v>57</v>
      </c>
      <c r="M263" s="1" t="s">
        <v>457</v>
      </c>
      <c r="N263" s="1" t="s">
        <v>19</v>
      </c>
      <c r="O263" s="1">
        <v>0</v>
      </c>
      <c r="P263" s="1" t="s">
        <v>101</v>
      </c>
      <c r="Q263" s="1" t="s">
        <v>21</v>
      </c>
      <c r="R263" s="1" t="s">
        <v>46</v>
      </c>
      <c r="S263" s="1" t="s">
        <v>562</v>
      </c>
      <c r="T263" s="1"/>
      <c r="U263" s="3" t="s">
        <v>202</v>
      </c>
      <c r="V263" s="4">
        <v>43309</v>
      </c>
    </row>
    <row r="264" spans="1:22" ht="12.75" x14ac:dyDescent="0.2">
      <c r="A264" s="2">
        <v>43309.725427094905</v>
      </c>
      <c r="B264" s="1" t="s">
        <v>36</v>
      </c>
      <c r="C264" s="1" t="s">
        <v>749</v>
      </c>
      <c r="D264" s="1">
        <v>56</v>
      </c>
      <c r="E264" s="1">
        <v>83</v>
      </c>
      <c r="F264" s="1">
        <v>11</v>
      </c>
      <c r="G264" s="1" t="s">
        <v>25</v>
      </c>
      <c r="H264" s="1" t="s">
        <v>26</v>
      </c>
      <c r="I264" s="1" t="s">
        <v>0</v>
      </c>
      <c r="J264" s="1"/>
      <c r="K264" s="1" t="s">
        <v>27</v>
      </c>
      <c r="L264" s="1" t="s">
        <v>28</v>
      </c>
      <c r="M264" s="1" t="s">
        <v>29</v>
      </c>
      <c r="N264" s="1" t="s">
        <v>39</v>
      </c>
      <c r="O264" s="1">
        <v>0</v>
      </c>
      <c r="P264" s="1" t="s">
        <v>30</v>
      </c>
      <c r="Q264" s="1" t="s">
        <v>21</v>
      </c>
      <c r="R264" s="1" t="s">
        <v>46</v>
      </c>
      <c r="S264" s="1" t="s">
        <v>750</v>
      </c>
      <c r="T264" s="1"/>
      <c r="U264" s="3" t="s">
        <v>202</v>
      </c>
      <c r="V264" s="4">
        <v>43309</v>
      </c>
    </row>
    <row r="265" spans="1:22" ht="12.75" x14ac:dyDescent="0.2">
      <c r="A265" s="2">
        <v>43309.726596689812</v>
      </c>
      <c r="B265" s="1" t="s">
        <v>15</v>
      </c>
      <c r="C265" s="1" t="s">
        <v>751</v>
      </c>
      <c r="D265" s="1">
        <v>67</v>
      </c>
      <c r="E265" s="1">
        <v>83</v>
      </c>
      <c r="F265" s="1">
        <v>11</v>
      </c>
      <c r="G265" s="1" t="s">
        <v>25</v>
      </c>
      <c r="H265" s="1" t="s">
        <v>26</v>
      </c>
      <c r="I265" s="1" t="s">
        <v>0</v>
      </c>
      <c r="J265" s="1"/>
      <c r="K265" s="1" t="s">
        <v>27</v>
      </c>
      <c r="L265" s="1" t="s">
        <v>28</v>
      </c>
      <c r="M265" s="1" t="s">
        <v>29</v>
      </c>
      <c r="N265" s="1" t="s">
        <v>39</v>
      </c>
      <c r="O265" s="1">
        <v>0</v>
      </c>
      <c r="P265" s="1" t="s">
        <v>30</v>
      </c>
      <c r="Q265" s="1" t="s">
        <v>21</v>
      </c>
      <c r="R265" s="1" t="s">
        <v>46</v>
      </c>
      <c r="S265" s="1" t="s">
        <v>562</v>
      </c>
      <c r="T265" s="1"/>
      <c r="U265" s="3" t="s">
        <v>202</v>
      </c>
      <c r="V265" s="4">
        <v>43309</v>
      </c>
    </row>
    <row r="266" spans="1:22" ht="12.75" x14ac:dyDescent="0.2">
      <c r="A266" s="2">
        <v>43309.728046597222</v>
      </c>
      <c r="B266" s="1" t="s">
        <v>36</v>
      </c>
      <c r="C266" s="1" t="s">
        <v>752</v>
      </c>
      <c r="D266" s="1">
        <v>51</v>
      </c>
      <c r="E266" s="1" t="s">
        <v>736</v>
      </c>
      <c r="F266" s="1">
        <v>11</v>
      </c>
      <c r="G266" s="1" t="s">
        <v>25</v>
      </c>
      <c r="H266" s="1" t="s">
        <v>26</v>
      </c>
      <c r="I266" s="1" t="s">
        <v>0</v>
      </c>
      <c r="J266" s="1"/>
      <c r="K266" s="1" t="s">
        <v>27</v>
      </c>
      <c r="L266" s="1" t="s">
        <v>28</v>
      </c>
      <c r="M266" s="1" t="s">
        <v>29</v>
      </c>
      <c r="N266" s="1" t="s">
        <v>39</v>
      </c>
      <c r="O266" s="1">
        <v>0</v>
      </c>
      <c r="P266" s="1" t="s">
        <v>30</v>
      </c>
      <c r="Q266" s="1" t="s">
        <v>21</v>
      </c>
      <c r="R266" s="1" t="s">
        <v>46</v>
      </c>
      <c r="S266" s="1" t="s">
        <v>562</v>
      </c>
      <c r="T266" s="1"/>
      <c r="U266" s="3" t="s">
        <v>202</v>
      </c>
      <c r="V266" s="4">
        <v>43309</v>
      </c>
    </row>
    <row r="267" spans="1:22" ht="12.75" x14ac:dyDescent="0.2">
      <c r="A267" s="2">
        <v>43309.729656875003</v>
      </c>
      <c r="B267" s="1" t="s">
        <v>15</v>
      </c>
      <c r="C267" s="1" t="s">
        <v>753</v>
      </c>
      <c r="D267" s="1">
        <v>48</v>
      </c>
      <c r="E267" s="1" t="s">
        <v>754</v>
      </c>
      <c r="F267" s="1">
        <v>11</v>
      </c>
      <c r="G267" s="1" t="s">
        <v>25</v>
      </c>
      <c r="H267" s="1" t="s">
        <v>26</v>
      </c>
      <c r="I267" s="1" t="s">
        <v>0</v>
      </c>
      <c r="J267" s="1"/>
      <c r="K267" s="1" t="s">
        <v>27</v>
      </c>
      <c r="L267" s="1" t="s">
        <v>28</v>
      </c>
      <c r="M267" s="1" t="s">
        <v>29</v>
      </c>
      <c r="N267" s="1" t="s">
        <v>39</v>
      </c>
      <c r="O267" s="1">
        <v>0</v>
      </c>
      <c r="P267" s="1" t="s">
        <v>30</v>
      </c>
      <c r="Q267" s="1" t="s">
        <v>21</v>
      </c>
      <c r="R267" s="1" t="s">
        <v>46</v>
      </c>
      <c r="S267" s="1" t="s">
        <v>562</v>
      </c>
      <c r="T267" s="1"/>
      <c r="U267" s="3" t="s">
        <v>202</v>
      </c>
      <c r="V267" s="4">
        <v>43309</v>
      </c>
    </row>
    <row r="268" spans="1:22" ht="12.75" x14ac:dyDescent="0.2">
      <c r="A268" s="2">
        <v>43309.734521782404</v>
      </c>
      <c r="B268" s="1" t="s">
        <v>15</v>
      </c>
      <c r="C268" s="1" t="s">
        <v>755</v>
      </c>
      <c r="D268" s="1">
        <v>50</v>
      </c>
      <c r="E268" s="1" t="s">
        <v>274</v>
      </c>
      <c r="F268" s="1">
        <v>11</v>
      </c>
      <c r="G268" s="1" t="s">
        <v>25</v>
      </c>
      <c r="H268" s="1" t="s">
        <v>26</v>
      </c>
      <c r="I268" s="1" t="s">
        <v>0</v>
      </c>
      <c r="J268" s="1"/>
      <c r="K268" s="1" t="s">
        <v>27</v>
      </c>
      <c r="L268" s="1" t="s">
        <v>57</v>
      </c>
      <c r="M268" s="1" t="s">
        <v>289</v>
      </c>
      <c r="N268" s="1" t="s">
        <v>19</v>
      </c>
      <c r="O268" s="1">
        <v>0</v>
      </c>
      <c r="P268" s="1" t="s">
        <v>30</v>
      </c>
      <c r="Q268" s="1" t="s">
        <v>21</v>
      </c>
      <c r="R268" s="1" t="s">
        <v>46</v>
      </c>
      <c r="S268" s="1" t="s">
        <v>562</v>
      </c>
      <c r="T268" s="1"/>
      <c r="U268" s="3" t="s">
        <v>202</v>
      </c>
      <c r="V268" s="4">
        <v>43309</v>
      </c>
    </row>
    <row r="269" spans="1:22" ht="12.75" x14ac:dyDescent="0.2">
      <c r="A269" s="2">
        <v>43309.736087187499</v>
      </c>
      <c r="B269" s="1" t="s">
        <v>22</v>
      </c>
      <c r="C269" s="1" t="s">
        <v>756</v>
      </c>
      <c r="D269" s="1">
        <v>43</v>
      </c>
      <c r="E269" s="1">
        <v>26</v>
      </c>
      <c r="F269" s="1">
        <v>11</v>
      </c>
      <c r="G269" s="1" t="s">
        <v>25</v>
      </c>
      <c r="H269" s="1" t="s">
        <v>26</v>
      </c>
      <c r="I269" s="1" t="s">
        <v>0</v>
      </c>
      <c r="J269" s="1"/>
      <c r="K269" s="1" t="s">
        <v>27</v>
      </c>
      <c r="L269" s="1" t="s">
        <v>28</v>
      </c>
      <c r="M269" s="1" t="s">
        <v>29</v>
      </c>
      <c r="N269" s="1" t="s">
        <v>39</v>
      </c>
      <c r="O269" s="1">
        <v>0</v>
      </c>
      <c r="P269" s="1" t="s">
        <v>101</v>
      </c>
      <c r="Q269" s="1" t="s">
        <v>21</v>
      </c>
      <c r="R269" s="1" t="s">
        <v>46</v>
      </c>
      <c r="S269" s="1" t="s">
        <v>562</v>
      </c>
      <c r="T269" s="1"/>
      <c r="U269" s="3" t="s">
        <v>202</v>
      </c>
      <c r="V269" s="4">
        <v>43309</v>
      </c>
    </row>
    <row r="270" spans="1:22" ht="12.75" x14ac:dyDescent="0.2">
      <c r="A270" s="2">
        <v>43312.555429675922</v>
      </c>
      <c r="B270" s="1" t="s">
        <v>15</v>
      </c>
      <c r="C270" s="1" t="s">
        <v>762</v>
      </c>
      <c r="D270" s="1">
        <v>75</v>
      </c>
      <c r="E270" s="1" t="s">
        <v>763</v>
      </c>
      <c r="F270" s="1">
        <v>4</v>
      </c>
      <c r="G270" s="4" t="s">
        <v>93</v>
      </c>
      <c r="H270" s="1" t="s">
        <v>26</v>
      </c>
      <c r="I270" s="1" t="s">
        <v>0</v>
      </c>
      <c r="J270" s="1"/>
      <c r="K270" s="1" t="s">
        <v>145</v>
      </c>
      <c r="L270" s="1" t="s">
        <v>17</v>
      </c>
      <c r="M270" s="1" t="s">
        <v>289</v>
      </c>
      <c r="N270" s="1" t="s">
        <v>19</v>
      </c>
      <c r="O270" s="1">
        <v>1000</v>
      </c>
      <c r="P270" s="1" t="s">
        <v>449</v>
      </c>
      <c r="Q270" s="1" t="s">
        <v>21</v>
      </c>
      <c r="R270" s="1" t="s">
        <v>764</v>
      </c>
      <c r="S270" s="1" t="s">
        <v>765</v>
      </c>
      <c r="T270" s="1"/>
      <c r="U270" s="3" t="s">
        <v>764</v>
      </c>
      <c r="V270" s="4">
        <v>43312</v>
      </c>
    </row>
    <row r="271" spans="1:22" ht="12.75" x14ac:dyDescent="0.2">
      <c r="A271" s="2">
        <v>43313.641397372689</v>
      </c>
      <c r="B271" s="1" t="s">
        <v>36</v>
      </c>
      <c r="C271" s="1" t="s">
        <v>795</v>
      </c>
      <c r="D271" s="1">
        <v>55</v>
      </c>
      <c r="E271" s="1">
        <v>58.2</v>
      </c>
      <c r="F271" s="1">
        <v>13</v>
      </c>
      <c r="G271" s="4" t="s">
        <v>34</v>
      </c>
      <c r="H271" s="1" t="s">
        <v>26</v>
      </c>
      <c r="I271" s="1" t="s">
        <v>0</v>
      </c>
      <c r="J271" s="1"/>
      <c r="K271" s="1" t="s">
        <v>27</v>
      </c>
      <c r="L271" s="1" t="s">
        <v>57</v>
      </c>
      <c r="M271" s="1" t="s">
        <v>457</v>
      </c>
      <c r="N271" s="1" t="s">
        <v>19</v>
      </c>
      <c r="O271" s="1">
        <v>0</v>
      </c>
      <c r="P271" s="1" t="s">
        <v>101</v>
      </c>
      <c r="Q271" s="1" t="s">
        <v>21</v>
      </c>
      <c r="R271" s="1" t="s">
        <v>261</v>
      </c>
      <c r="S271" s="1" t="s">
        <v>453</v>
      </c>
      <c r="T271" s="1"/>
      <c r="U271" s="3" t="s">
        <v>171</v>
      </c>
      <c r="V271" s="4">
        <v>43308</v>
      </c>
    </row>
    <row r="272" spans="1:22" ht="12.75" x14ac:dyDescent="0.2">
      <c r="A272" s="2">
        <v>43313.647240682869</v>
      </c>
      <c r="B272" s="1" t="s">
        <v>36</v>
      </c>
      <c r="C272" s="1" t="s">
        <v>796</v>
      </c>
      <c r="D272" s="1">
        <v>45</v>
      </c>
      <c r="E272" s="1">
        <v>54.3</v>
      </c>
      <c r="F272" s="1">
        <v>3</v>
      </c>
      <c r="G272" s="4" t="s">
        <v>26</v>
      </c>
      <c r="H272" s="1" t="s">
        <v>26</v>
      </c>
      <c r="I272" s="1" t="s">
        <v>0</v>
      </c>
      <c r="J272" s="1"/>
      <c r="K272" s="1" t="s">
        <v>27</v>
      </c>
      <c r="L272" s="1" t="s">
        <v>57</v>
      </c>
      <c r="M272" s="1" t="s">
        <v>457</v>
      </c>
      <c r="N272" s="1" t="s">
        <v>19</v>
      </c>
      <c r="O272" s="1">
        <v>0</v>
      </c>
      <c r="P272" s="1" t="s">
        <v>30</v>
      </c>
      <c r="Q272" s="1" t="s">
        <v>21</v>
      </c>
      <c r="R272" s="1" t="s">
        <v>261</v>
      </c>
      <c r="S272" s="1" t="s">
        <v>453</v>
      </c>
      <c r="T272" s="1"/>
      <c r="U272" s="3" t="s">
        <v>171</v>
      </c>
      <c r="V272" s="4">
        <v>43308</v>
      </c>
    </row>
    <row r="273" spans="1:22" ht="12.75" x14ac:dyDescent="0.2">
      <c r="A273" s="2">
        <v>43313.649094513894</v>
      </c>
      <c r="B273" s="1" t="s">
        <v>36</v>
      </c>
      <c r="C273" s="1" t="s">
        <v>797</v>
      </c>
      <c r="D273" s="1">
        <v>54</v>
      </c>
      <c r="E273" s="5">
        <v>80.3</v>
      </c>
      <c r="F273" s="1">
        <v>6</v>
      </c>
      <c r="G273" s="4" t="s">
        <v>34</v>
      </c>
      <c r="H273" s="1" t="s">
        <v>26</v>
      </c>
      <c r="I273" s="1" t="s">
        <v>0</v>
      </c>
      <c r="J273" s="1"/>
      <c r="K273" s="1" t="s">
        <v>27</v>
      </c>
      <c r="L273" s="1" t="s">
        <v>57</v>
      </c>
      <c r="M273" s="1" t="s">
        <v>457</v>
      </c>
      <c r="N273" s="1" t="s">
        <v>19</v>
      </c>
      <c r="O273" s="1">
        <v>0</v>
      </c>
      <c r="P273" s="1" t="s">
        <v>30</v>
      </c>
      <c r="Q273" s="1" t="s">
        <v>21</v>
      </c>
      <c r="R273" s="1" t="s">
        <v>261</v>
      </c>
      <c r="S273" s="1" t="s">
        <v>453</v>
      </c>
      <c r="T273" s="1"/>
      <c r="U273" s="3" t="s">
        <v>302</v>
      </c>
      <c r="V273" s="4">
        <v>43308</v>
      </c>
    </row>
    <row r="274" spans="1:22" ht="12.75" x14ac:dyDescent="0.2">
      <c r="A274" s="2">
        <v>43313.660850046297</v>
      </c>
      <c r="B274" s="1" t="s">
        <v>36</v>
      </c>
      <c r="C274" s="1" t="s">
        <v>798</v>
      </c>
      <c r="D274" s="1">
        <v>53</v>
      </c>
      <c r="E274" s="1">
        <v>334.3</v>
      </c>
      <c r="F274" s="1">
        <v>3</v>
      </c>
      <c r="G274" s="1" t="s">
        <v>25</v>
      </c>
      <c r="H274" s="1" t="s">
        <v>26</v>
      </c>
      <c r="I274" s="1" t="s">
        <v>0</v>
      </c>
      <c r="J274" s="1"/>
      <c r="K274" s="1" t="s">
        <v>103</v>
      </c>
      <c r="L274" s="1" t="s">
        <v>28</v>
      </c>
      <c r="M274" s="1" t="s">
        <v>29</v>
      </c>
      <c r="N274" s="1" t="s">
        <v>39</v>
      </c>
      <c r="O274" s="1">
        <v>0</v>
      </c>
      <c r="P274" s="1" t="s">
        <v>294</v>
      </c>
      <c r="Q274" s="1" t="s">
        <v>21</v>
      </c>
      <c r="R274" s="1" t="s">
        <v>261</v>
      </c>
      <c r="S274" s="1" t="s">
        <v>453</v>
      </c>
      <c r="T274" s="1"/>
      <c r="U274" s="3" t="s">
        <v>171</v>
      </c>
      <c r="V274" s="4">
        <v>43308</v>
      </c>
    </row>
    <row r="275" spans="1:22" ht="12.75" x14ac:dyDescent="0.2">
      <c r="A275" s="2">
        <v>43313.670799120373</v>
      </c>
      <c r="B275" s="1" t="s">
        <v>22</v>
      </c>
      <c r="C275" s="1" t="s">
        <v>799</v>
      </c>
      <c r="D275" s="1">
        <v>55</v>
      </c>
      <c r="E275" s="1">
        <v>430.2</v>
      </c>
      <c r="F275" s="1">
        <v>5</v>
      </c>
      <c r="G275" s="1" t="s">
        <v>99</v>
      </c>
      <c r="H275" s="1" t="s">
        <v>26</v>
      </c>
      <c r="I275" s="1" t="s">
        <v>0</v>
      </c>
      <c r="J275" s="1"/>
      <c r="K275" s="1" t="s">
        <v>27</v>
      </c>
      <c r="L275" s="1" t="s">
        <v>17</v>
      </c>
      <c r="M275" s="1" t="s">
        <v>29</v>
      </c>
      <c r="N275" s="1" t="s">
        <v>39</v>
      </c>
      <c r="O275" s="1">
        <v>0</v>
      </c>
      <c r="P275" s="1" t="s">
        <v>294</v>
      </c>
      <c r="Q275" s="1" t="s">
        <v>21</v>
      </c>
      <c r="R275" s="1" t="s">
        <v>261</v>
      </c>
      <c r="S275" s="1" t="s">
        <v>453</v>
      </c>
      <c r="T275" s="1"/>
      <c r="U275" s="3" t="s">
        <v>171</v>
      </c>
      <c r="V275" s="4">
        <v>43308</v>
      </c>
    </row>
    <row r="276" spans="1:22" ht="12.75" x14ac:dyDescent="0.2">
      <c r="A276" s="2">
        <v>43313.675329930556</v>
      </c>
      <c r="B276" s="1" t="s">
        <v>15</v>
      </c>
      <c r="C276" s="1" t="s">
        <v>800</v>
      </c>
      <c r="D276" s="1">
        <v>56</v>
      </c>
      <c r="E276" s="1">
        <v>52.1</v>
      </c>
      <c r="F276" s="1">
        <v>3</v>
      </c>
      <c r="G276" s="1" t="s">
        <v>25</v>
      </c>
      <c r="H276" s="1" t="s">
        <v>26</v>
      </c>
      <c r="I276" s="1" t="s">
        <v>0</v>
      </c>
      <c r="J276" s="1"/>
      <c r="K276" s="1" t="s">
        <v>103</v>
      </c>
      <c r="L276" s="1" t="s">
        <v>28</v>
      </c>
      <c r="M276" s="1" t="s">
        <v>18</v>
      </c>
      <c r="N276" s="1" t="s">
        <v>39</v>
      </c>
      <c r="O276" s="1">
        <v>100</v>
      </c>
      <c r="P276" s="1" t="s">
        <v>101</v>
      </c>
      <c r="Q276" s="1" t="s">
        <v>21</v>
      </c>
      <c r="R276" s="1" t="s">
        <v>261</v>
      </c>
      <c r="S276" s="1" t="s">
        <v>453</v>
      </c>
      <c r="T276" s="1"/>
      <c r="U276" s="3" t="s">
        <v>171</v>
      </c>
      <c r="V276" s="4">
        <v>43308</v>
      </c>
    </row>
    <row r="277" spans="1:22" ht="12.75" x14ac:dyDescent="0.2">
      <c r="A277" s="2">
        <v>43313.677802951388</v>
      </c>
      <c r="B277" s="1" t="s">
        <v>15</v>
      </c>
      <c r="C277" s="1" t="s">
        <v>801</v>
      </c>
      <c r="D277" s="1">
        <v>20</v>
      </c>
      <c r="E277" s="1">
        <v>811</v>
      </c>
      <c r="F277" s="1">
        <v>6</v>
      </c>
      <c r="G277" s="1" t="s">
        <v>25</v>
      </c>
      <c r="H277" s="1" t="s">
        <v>26</v>
      </c>
      <c r="I277" s="1" t="s">
        <v>0</v>
      </c>
      <c r="J277" s="1"/>
      <c r="K277" s="1" t="s">
        <v>103</v>
      </c>
      <c r="L277" s="1" t="s">
        <v>57</v>
      </c>
      <c r="M277" s="1" t="s">
        <v>457</v>
      </c>
      <c r="N277" s="1" t="s">
        <v>19</v>
      </c>
      <c r="O277" s="1">
        <v>0</v>
      </c>
      <c r="P277" s="1" t="s">
        <v>101</v>
      </c>
      <c r="Q277" s="1" t="s">
        <v>21</v>
      </c>
      <c r="R277" s="1" t="s">
        <v>261</v>
      </c>
      <c r="S277" s="1" t="s">
        <v>453</v>
      </c>
      <c r="T277" s="1"/>
      <c r="U277" s="3" t="s">
        <v>171</v>
      </c>
      <c r="V277" s="4">
        <v>43308</v>
      </c>
    </row>
    <row r="278" spans="1:22" ht="12.75" x14ac:dyDescent="0.2">
      <c r="A278" s="2">
        <v>43313.680603148146</v>
      </c>
      <c r="B278" s="1" t="s">
        <v>15</v>
      </c>
      <c r="C278" s="1" t="s">
        <v>802</v>
      </c>
      <c r="D278" s="1">
        <v>43</v>
      </c>
      <c r="E278" s="5" t="s">
        <v>454</v>
      </c>
      <c r="F278" s="1">
        <v>4</v>
      </c>
      <c r="G278" s="1" t="s">
        <v>323</v>
      </c>
      <c r="H278" s="1" t="s">
        <v>26</v>
      </c>
      <c r="I278" s="1" t="s">
        <v>0</v>
      </c>
      <c r="J278" s="1"/>
      <c r="K278" s="1" t="s">
        <v>103</v>
      </c>
      <c r="L278" s="1" t="s">
        <v>28</v>
      </c>
      <c r="M278" s="1" t="s">
        <v>94</v>
      </c>
      <c r="N278" s="1" t="s">
        <v>39</v>
      </c>
      <c r="O278" s="1">
        <v>100</v>
      </c>
      <c r="P278" s="1" t="s">
        <v>101</v>
      </c>
      <c r="Q278" s="1" t="s">
        <v>21</v>
      </c>
      <c r="R278" s="1" t="s">
        <v>261</v>
      </c>
      <c r="S278" s="1" t="s">
        <v>453</v>
      </c>
      <c r="T278" s="1"/>
      <c r="U278" s="3" t="s">
        <v>171</v>
      </c>
      <c r="V278" s="4">
        <v>43308</v>
      </c>
    </row>
    <row r="279" spans="1:22" ht="12.75" x14ac:dyDescent="0.2">
      <c r="A279" s="2">
        <v>43313.684399791666</v>
      </c>
      <c r="B279" s="1" t="s">
        <v>36</v>
      </c>
      <c r="C279" s="1" t="s">
        <v>803</v>
      </c>
      <c r="D279" s="1">
        <v>40</v>
      </c>
      <c r="E279" s="1">
        <v>18.2</v>
      </c>
      <c r="F279" s="1">
        <v>8</v>
      </c>
      <c r="G279" s="4" t="s">
        <v>93</v>
      </c>
      <c r="H279" s="1" t="s">
        <v>26</v>
      </c>
      <c r="I279" s="1" t="s">
        <v>0</v>
      </c>
      <c r="J279" s="1"/>
      <c r="K279" s="1" t="s">
        <v>50</v>
      </c>
      <c r="L279" s="1" t="s">
        <v>17</v>
      </c>
      <c r="M279" s="1" t="s">
        <v>29</v>
      </c>
      <c r="N279" s="1" t="s">
        <v>19</v>
      </c>
      <c r="O279" s="1">
        <v>0</v>
      </c>
      <c r="P279" s="1" t="s">
        <v>84</v>
      </c>
      <c r="Q279" s="1" t="s">
        <v>21</v>
      </c>
      <c r="R279" s="1" t="s">
        <v>261</v>
      </c>
      <c r="S279" s="1" t="s">
        <v>453</v>
      </c>
      <c r="T279" s="1"/>
      <c r="U279" s="3" t="s">
        <v>171</v>
      </c>
      <c r="V279" s="4">
        <v>43308</v>
      </c>
    </row>
    <row r="280" spans="1:22" ht="12.75" x14ac:dyDescent="0.2">
      <c r="A280" s="2">
        <v>43313.687919780088</v>
      </c>
      <c r="B280" s="1" t="s">
        <v>15</v>
      </c>
      <c r="C280" s="1" t="s">
        <v>804</v>
      </c>
      <c r="D280" s="1">
        <v>48</v>
      </c>
      <c r="E280" s="1">
        <v>2.2999999999999998</v>
      </c>
      <c r="F280" s="1">
        <v>11</v>
      </c>
      <c r="G280" s="1" t="s">
        <v>43</v>
      </c>
      <c r="H280" s="1" t="s">
        <v>26</v>
      </c>
      <c r="I280" s="1" t="s">
        <v>0</v>
      </c>
      <c r="J280" s="1"/>
      <c r="K280" s="1" t="s">
        <v>27</v>
      </c>
      <c r="L280" s="1" t="s">
        <v>17</v>
      </c>
      <c r="M280" s="1" t="s">
        <v>29</v>
      </c>
      <c r="N280" s="1" t="s">
        <v>39</v>
      </c>
      <c r="O280" s="1">
        <v>0</v>
      </c>
      <c r="P280" s="1" t="s">
        <v>212</v>
      </c>
      <c r="Q280" s="1" t="s">
        <v>21</v>
      </c>
      <c r="R280" s="1" t="s">
        <v>261</v>
      </c>
      <c r="S280" s="1" t="s">
        <v>453</v>
      </c>
      <c r="T280" s="1"/>
      <c r="U280" s="3" t="s">
        <v>171</v>
      </c>
      <c r="V280" s="4">
        <v>43308</v>
      </c>
    </row>
    <row r="281" spans="1:22" ht="12.75" x14ac:dyDescent="0.2">
      <c r="A281" s="2">
        <v>43313.690275937501</v>
      </c>
      <c r="B281" s="1" t="s">
        <v>15</v>
      </c>
      <c r="C281" s="1" t="s">
        <v>805</v>
      </c>
      <c r="D281" s="1">
        <v>52</v>
      </c>
      <c r="E281" s="1">
        <v>67.2</v>
      </c>
      <c r="F281" s="1">
        <v>1</v>
      </c>
      <c r="G281" s="1" t="s">
        <v>43</v>
      </c>
      <c r="H281" s="1" t="s">
        <v>26</v>
      </c>
      <c r="I281" s="1" t="s">
        <v>0</v>
      </c>
      <c r="J281" s="1"/>
      <c r="K281" s="1" t="s">
        <v>50</v>
      </c>
      <c r="L281" s="1" t="s">
        <v>17</v>
      </c>
      <c r="M281" s="1" t="s">
        <v>29</v>
      </c>
      <c r="N281" s="1" t="s">
        <v>19</v>
      </c>
      <c r="O281" s="1">
        <v>0</v>
      </c>
      <c r="P281" s="1" t="s">
        <v>35</v>
      </c>
      <c r="Q281" s="1" t="s">
        <v>21</v>
      </c>
      <c r="R281" s="1" t="s">
        <v>261</v>
      </c>
      <c r="S281" s="1" t="s">
        <v>453</v>
      </c>
      <c r="T281" s="1"/>
      <c r="U281" s="3" t="s">
        <v>171</v>
      </c>
      <c r="V281" s="4">
        <v>43308</v>
      </c>
    </row>
    <row r="282" spans="1:22" ht="12.75" x14ac:dyDescent="0.2">
      <c r="A282" s="2">
        <v>43314.346593287039</v>
      </c>
      <c r="B282" s="1" t="s">
        <v>22</v>
      </c>
      <c r="C282" s="1" t="s">
        <v>806</v>
      </c>
      <c r="D282" s="1">
        <v>37</v>
      </c>
      <c r="E282" s="1">
        <v>76</v>
      </c>
      <c r="F282" s="1">
        <v>10</v>
      </c>
      <c r="G282" s="1" t="s">
        <v>25</v>
      </c>
      <c r="H282" s="1" t="s">
        <v>26</v>
      </c>
      <c r="I282" s="1" t="s">
        <v>0</v>
      </c>
      <c r="J282" s="1"/>
      <c r="K282" s="1" t="s">
        <v>27</v>
      </c>
      <c r="L282" s="1" t="s">
        <v>28</v>
      </c>
      <c r="M282" s="1" t="s">
        <v>29</v>
      </c>
      <c r="N282" s="1" t="s">
        <v>39</v>
      </c>
      <c r="O282" s="1">
        <v>10</v>
      </c>
      <c r="P282" s="1" t="s">
        <v>390</v>
      </c>
      <c r="Q282" s="1" t="s">
        <v>21</v>
      </c>
      <c r="R282" s="1" t="s">
        <v>807</v>
      </c>
      <c r="S282" s="1" t="s">
        <v>369</v>
      </c>
      <c r="T282" s="1"/>
      <c r="U282" s="3" t="s">
        <v>171</v>
      </c>
      <c r="V282" s="4">
        <v>43314</v>
      </c>
    </row>
    <row r="283" spans="1:22" ht="12.75" x14ac:dyDescent="0.2">
      <c r="A283" s="2">
        <v>43314.349223877318</v>
      </c>
      <c r="B283" s="1" t="s">
        <v>36</v>
      </c>
      <c r="C283" s="1" t="s">
        <v>808</v>
      </c>
      <c r="D283" s="1">
        <v>77</v>
      </c>
      <c r="E283" s="1">
        <v>76</v>
      </c>
      <c r="F283" s="1">
        <v>10</v>
      </c>
      <c r="G283" s="1" t="s">
        <v>25</v>
      </c>
      <c r="H283" s="1" t="s">
        <v>26</v>
      </c>
      <c r="I283" s="1" t="s">
        <v>0</v>
      </c>
      <c r="J283" s="1"/>
      <c r="K283" s="1" t="s">
        <v>100</v>
      </c>
      <c r="L283" s="1" t="s">
        <v>57</v>
      </c>
      <c r="M283" s="1" t="s">
        <v>457</v>
      </c>
      <c r="N283" s="1" t="s">
        <v>19</v>
      </c>
      <c r="O283" s="1">
        <v>0</v>
      </c>
      <c r="P283" s="1" t="s">
        <v>347</v>
      </c>
      <c r="Q283" s="1" t="s">
        <v>21</v>
      </c>
      <c r="R283" s="1" t="s">
        <v>391</v>
      </c>
      <c r="S283" s="1" t="s">
        <v>369</v>
      </c>
      <c r="T283" s="1"/>
      <c r="U283" s="3" t="s">
        <v>171</v>
      </c>
      <c r="V283" s="4">
        <v>43314</v>
      </c>
    </row>
    <row r="284" spans="1:22" ht="12.75" x14ac:dyDescent="0.2">
      <c r="A284" s="2">
        <v>43314.351802372687</v>
      </c>
      <c r="B284" s="1" t="s">
        <v>15</v>
      </c>
      <c r="C284" s="1" t="s">
        <v>809</v>
      </c>
      <c r="D284" s="1">
        <v>67</v>
      </c>
      <c r="E284" s="1">
        <v>36</v>
      </c>
      <c r="F284" s="1">
        <v>10</v>
      </c>
      <c r="G284" s="1" t="s">
        <v>25</v>
      </c>
      <c r="H284" s="1" t="s">
        <v>26</v>
      </c>
      <c r="I284" s="1" t="s">
        <v>0</v>
      </c>
      <c r="J284" s="1"/>
      <c r="K284" s="1" t="s">
        <v>27</v>
      </c>
      <c r="L284" s="1" t="s">
        <v>57</v>
      </c>
      <c r="M284" s="1" t="s">
        <v>457</v>
      </c>
      <c r="N284" s="1" t="s">
        <v>19</v>
      </c>
      <c r="O284" s="1">
        <v>0</v>
      </c>
      <c r="P284" s="1" t="s">
        <v>331</v>
      </c>
      <c r="Q284" s="1" t="s">
        <v>21</v>
      </c>
      <c r="R284" s="1" t="s">
        <v>391</v>
      </c>
      <c r="S284" s="1" t="s">
        <v>369</v>
      </c>
      <c r="T284" s="1"/>
      <c r="U284" s="3" t="s">
        <v>171</v>
      </c>
      <c r="V284" s="4">
        <v>43314</v>
      </c>
    </row>
    <row r="285" spans="1:22" ht="12.75" x14ac:dyDescent="0.2">
      <c r="A285" s="2">
        <v>43314.353807569445</v>
      </c>
      <c r="B285" s="1" t="s">
        <v>36</v>
      </c>
      <c r="C285" s="1" t="s">
        <v>810</v>
      </c>
      <c r="D285" s="1">
        <v>57</v>
      </c>
      <c r="E285" s="1">
        <v>36</v>
      </c>
      <c r="F285" s="1">
        <v>10</v>
      </c>
      <c r="G285" s="1" t="s">
        <v>25</v>
      </c>
      <c r="H285" s="1" t="s">
        <v>26</v>
      </c>
      <c r="I285" s="1" t="s">
        <v>0</v>
      </c>
      <c r="J285" s="1"/>
      <c r="K285" s="1" t="s">
        <v>100</v>
      </c>
      <c r="L285" s="1" t="s">
        <v>17</v>
      </c>
      <c r="M285" s="1" t="s">
        <v>289</v>
      </c>
      <c r="N285" s="1" t="s">
        <v>19</v>
      </c>
      <c r="O285" s="1">
        <v>0</v>
      </c>
      <c r="P285" s="1" t="s">
        <v>347</v>
      </c>
      <c r="Q285" s="1" t="s">
        <v>21</v>
      </c>
      <c r="R285" s="1" t="s">
        <v>391</v>
      </c>
      <c r="S285" s="1" t="s">
        <v>369</v>
      </c>
      <c r="T285" s="1"/>
      <c r="U285" s="3" t="s">
        <v>171</v>
      </c>
      <c r="V285" s="4">
        <v>43314</v>
      </c>
    </row>
    <row r="286" spans="1:22" ht="12.75" x14ac:dyDescent="0.2">
      <c r="A286" s="2">
        <v>43314.356353009258</v>
      </c>
      <c r="B286" s="1" t="s">
        <v>36</v>
      </c>
      <c r="C286" s="1" t="s">
        <v>811</v>
      </c>
      <c r="D286" s="1">
        <v>49</v>
      </c>
      <c r="E286" s="1">
        <v>110</v>
      </c>
      <c r="F286" s="1">
        <v>10</v>
      </c>
      <c r="G286" s="1" t="s">
        <v>25</v>
      </c>
      <c r="H286" s="1" t="s">
        <v>26</v>
      </c>
      <c r="I286" s="1" t="s">
        <v>0</v>
      </c>
      <c r="J286" s="1"/>
      <c r="K286" s="1" t="s">
        <v>27</v>
      </c>
      <c r="L286" s="1" t="s">
        <v>28</v>
      </c>
      <c r="M286" s="1" t="s">
        <v>29</v>
      </c>
      <c r="N286" s="1" t="s">
        <v>19</v>
      </c>
      <c r="O286" s="1">
        <v>0</v>
      </c>
      <c r="P286" s="1" t="s">
        <v>58</v>
      </c>
      <c r="Q286" s="1" t="s">
        <v>21</v>
      </c>
      <c r="R286" s="1" t="s">
        <v>391</v>
      </c>
      <c r="S286" s="1" t="s">
        <v>369</v>
      </c>
      <c r="T286" s="1"/>
      <c r="U286" s="3" t="s">
        <v>171</v>
      </c>
      <c r="V286" s="4">
        <v>43314</v>
      </c>
    </row>
    <row r="287" spans="1:22" ht="12.75" x14ac:dyDescent="0.2">
      <c r="A287" s="2">
        <v>43314.358505729164</v>
      </c>
      <c r="B287" s="1" t="s">
        <v>15</v>
      </c>
      <c r="C287" s="1" t="s">
        <v>812</v>
      </c>
      <c r="D287" s="1">
        <v>52</v>
      </c>
      <c r="E287" s="1">
        <v>110</v>
      </c>
      <c r="F287" s="1">
        <v>10</v>
      </c>
      <c r="G287" s="1" t="s">
        <v>25</v>
      </c>
      <c r="H287" s="1" t="s">
        <v>26</v>
      </c>
      <c r="I287" s="1" t="s">
        <v>0</v>
      </c>
      <c r="J287" s="1"/>
      <c r="K287" s="1" t="s">
        <v>27</v>
      </c>
      <c r="L287" s="1" t="s">
        <v>28</v>
      </c>
      <c r="M287" s="1" t="s">
        <v>29</v>
      </c>
      <c r="N287" s="1" t="s">
        <v>19</v>
      </c>
      <c r="O287" s="1">
        <v>0</v>
      </c>
      <c r="P287" s="1" t="s">
        <v>310</v>
      </c>
      <c r="Q287" s="1" t="s">
        <v>21</v>
      </c>
      <c r="R287" s="1" t="s">
        <v>391</v>
      </c>
      <c r="S287" s="1" t="s">
        <v>369</v>
      </c>
      <c r="T287" s="1"/>
      <c r="U287" s="3" t="s">
        <v>171</v>
      </c>
      <c r="V287" s="4">
        <v>43314</v>
      </c>
    </row>
    <row r="288" spans="1:22" ht="12.75" x14ac:dyDescent="0.2">
      <c r="A288" s="2">
        <v>43314.361677847221</v>
      </c>
      <c r="B288" s="1" t="s">
        <v>15</v>
      </c>
      <c r="C288" s="1" t="s">
        <v>813</v>
      </c>
      <c r="D288" s="1">
        <v>60</v>
      </c>
      <c r="E288" s="1">
        <v>94</v>
      </c>
      <c r="F288" s="1">
        <v>10</v>
      </c>
      <c r="G288" s="1" t="s">
        <v>25</v>
      </c>
      <c r="H288" s="1" t="s">
        <v>26</v>
      </c>
      <c r="I288" s="1" t="s">
        <v>0</v>
      </c>
      <c r="J288" s="1"/>
      <c r="K288" s="1" t="s">
        <v>27</v>
      </c>
      <c r="L288" s="1" t="s">
        <v>17</v>
      </c>
      <c r="M288" s="1" t="s">
        <v>29</v>
      </c>
      <c r="N288" s="1" t="s">
        <v>39</v>
      </c>
      <c r="O288" s="1">
        <v>0</v>
      </c>
      <c r="P288" s="1" t="s">
        <v>341</v>
      </c>
      <c r="Q288" s="1" t="s">
        <v>21</v>
      </c>
      <c r="R288" s="1" t="s">
        <v>391</v>
      </c>
      <c r="S288" s="1" t="s">
        <v>369</v>
      </c>
      <c r="T288" s="1"/>
      <c r="U288" s="3" t="s">
        <v>814</v>
      </c>
      <c r="V288" s="4">
        <v>43314</v>
      </c>
    </row>
    <row r="289" spans="1:22" ht="12.75" x14ac:dyDescent="0.2">
      <c r="A289" s="2">
        <v>43314.363475474536</v>
      </c>
      <c r="B289" s="1" t="s">
        <v>36</v>
      </c>
      <c r="C289" s="1" t="s">
        <v>815</v>
      </c>
      <c r="D289" s="1">
        <v>59</v>
      </c>
      <c r="E289" s="1">
        <v>94</v>
      </c>
      <c r="F289" s="1">
        <v>10</v>
      </c>
      <c r="G289" s="1" t="s">
        <v>25</v>
      </c>
      <c r="H289" s="1" t="s">
        <v>26</v>
      </c>
      <c r="I289" s="1" t="s">
        <v>0</v>
      </c>
      <c r="J289" s="1"/>
      <c r="K289" s="1" t="s">
        <v>27</v>
      </c>
      <c r="L289" s="1" t="s">
        <v>17</v>
      </c>
      <c r="M289" s="1" t="s">
        <v>289</v>
      </c>
      <c r="N289" s="1" t="s">
        <v>19</v>
      </c>
      <c r="O289" s="1">
        <v>0</v>
      </c>
      <c r="P289" s="1" t="s">
        <v>331</v>
      </c>
      <c r="Q289" s="1" t="s">
        <v>21</v>
      </c>
      <c r="R289" s="1" t="s">
        <v>391</v>
      </c>
      <c r="S289" s="1" t="s">
        <v>369</v>
      </c>
      <c r="T289" s="1"/>
      <c r="U289" s="3" t="s">
        <v>386</v>
      </c>
      <c r="V289" s="4">
        <v>43314</v>
      </c>
    </row>
    <row r="290" spans="1:22" ht="12.75" x14ac:dyDescent="0.2">
      <c r="A290" s="2">
        <v>43314.365507766204</v>
      </c>
      <c r="B290" s="1" t="s">
        <v>36</v>
      </c>
      <c r="C290" s="1" t="s">
        <v>816</v>
      </c>
      <c r="D290" s="1">
        <v>68</v>
      </c>
      <c r="E290" s="1">
        <v>46</v>
      </c>
      <c r="F290" s="1">
        <v>10</v>
      </c>
      <c r="G290" s="1" t="s">
        <v>25</v>
      </c>
      <c r="H290" s="1" t="s">
        <v>26</v>
      </c>
      <c r="I290" s="1" t="s">
        <v>0</v>
      </c>
      <c r="J290" s="1"/>
      <c r="K290" s="1" t="s">
        <v>27</v>
      </c>
      <c r="L290" s="1" t="s">
        <v>17</v>
      </c>
      <c r="M290" s="1" t="s">
        <v>289</v>
      </c>
      <c r="N290" s="1" t="s">
        <v>19</v>
      </c>
      <c r="O290" s="1">
        <v>0</v>
      </c>
      <c r="P290" s="1" t="s">
        <v>331</v>
      </c>
      <c r="Q290" s="1" t="s">
        <v>21</v>
      </c>
      <c r="R290" s="1" t="s">
        <v>391</v>
      </c>
      <c r="S290" s="1" t="s">
        <v>369</v>
      </c>
      <c r="T290" s="1"/>
      <c r="U290" s="3" t="s">
        <v>171</v>
      </c>
      <c r="V290" s="4">
        <v>43314</v>
      </c>
    </row>
    <row r="291" spans="1:22" ht="12.75" x14ac:dyDescent="0.2">
      <c r="A291" s="2">
        <v>43314.369015567128</v>
      </c>
      <c r="B291" s="1" t="s">
        <v>36</v>
      </c>
      <c r="C291" s="1" t="s">
        <v>817</v>
      </c>
      <c r="D291" s="1">
        <v>61</v>
      </c>
      <c r="E291" s="1">
        <v>52</v>
      </c>
      <c r="F291" s="1">
        <v>10</v>
      </c>
      <c r="G291" s="1" t="s">
        <v>25</v>
      </c>
      <c r="H291" s="1" t="s">
        <v>26</v>
      </c>
      <c r="I291" s="1" t="s">
        <v>0</v>
      </c>
      <c r="J291" s="1"/>
      <c r="K291" s="1" t="s">
        <v>27</v>
      </c>
      <c r="L291" s="1" t="s">
        <v>17</v>
      </c>
      <c r="M291" s="1" t="s">
        <v>289</v>
      </c>
      <c r="N291" s="1" t="s">
        <v>19</v>
      </c>
      <c r="O291" s="1">
        <v>0</v>
      </c>
      <c r="P291" s="1" t="s">
        <v>331</v>
      </c>
      <c r="Q291" s="1" t="s">
        <v>21</v>
      </c>
      <c r="R291" s="1" t="s">
        <v>391</v>
      </c>
      <c r="S291" s="1" t="s">
        <v>369</v>
      </c>
      <c r="T291" s="1"/>
      <c r="U291" s="3" t="s">
        <v>818</v>
      </c>
      <c r="V291" s="4">
        <v>43314</v>
      </c>
    </row>
    <row r="292" spans="1:22" ht="12.75" x14ac:dyDescent="0.2">
      <c r="A292" s="2">
        <v>43314.371271793978</v>
      </c>
      <c r="B292" s="1" t="s">
        <v>15</v>
      </c>
      <c r="C292" s="1" t="s">
        <v>819</v>
      </c>
      <c r="D292" s="1">
        <v>53</v>
      </c>
      <c r="E292" s="1">
        <v>1</v>
      </c>
      <c r="F292" s="1">
        <v>8</v>
      </c>
      <c r="G292" s="1" t="s">
        <v>25</v>
      </c>
      <c r="H292" s="1" t="s">
        <v>26</v>
      </c>
      <c r="I292" s="1" t="s">
        <v>0</v>
      </c>
      <c r="J292" s="1"/>
      <c r="K292" s="1" t="s">
        <v>27</v>
      </c>
      <c r="L292" s="1" t="s">
        <v>136</v>
      </c>
      <c r="M292" s="1" t="s">
        <v>289</v>
      </c>
      <c r="N292" s="1" t="s">
        <v>19</v>
      </c>
      <c r="O292" s="1">
        <v>0</v>
      </c>
      <c r="P292" s="1" t="s">
        <v>347</v>
      </c>
      <c r="Q292" s="1" t="s">
        <v>21</v>
      </c>
      <c r="R292" s="1" t="s">
        <v>391</v>
      </c>
      <c r="S292" s="1" t="s">
        <v>369</v>
      </c>
      <c r="T292" s="1"/>
      <c r="U292" s="3" t="s">
        <v>820</v>
      </c>
      <c r="V292" s="4">
        <v>43314</v>
      </c>
    </row>
    <row r="293" spans="1:22" ht="12.75" x14ac:dyDescent="0.2">
      <c r="A293" s="2">
        <v>43314.374529780092</v>
      </c>
      <c r="B293" s="1" t="s">
        <v>821</v>
      </c>
      <c r="C293" s="1" t="s">
        <v>822</v>
      </c>
      <c r="D293" s="1">
        <v>56</v>
      </c>
      <c r="E293" s="1">
        <v>35.4</v>
      </c>
      <c r="F293" s="1">
        <v>3</v>
      </c>
      <c r="G293" s="1" t="s">
        <v>70</v>
      </c>
      <c r="H293" s="1" t="s">
        <v>26</v>
      </c>
      <c r="I293" s="1" t="s">
        <v>0</v>
      </c>
      <c r="J293" s="1"/>
      <c r="K293" s="1" t="s">
        <v>27</v>
      </c>
      <c r="L293" s="1" t="s">
        <v>28</v>
      </c>
      <c r="M293" s="1" t="s">
        <v>29</v>
      </c>
      <c r="N293" s="1" t="s">
        <v>39</v>
      </c>
      <c r="O293" s="1">
        <v>500</v>
      </c>
      <c r="P293" s="1" t="s">
        <v>253</v>
      </c>
      <c r="Q293" s="1" t="s">
        <v>21</v>
      </c>
      <c r="R293" s="1" t="s">
        <v>261</v>
      </c>
      <c r="S293" s="1" t="s">
        <v>453</v>
      </c>
      <c r="T293" s="1"/>
      <c r="U293" s="3" t="s">
        <v>171</v>
      </c>
      <c r="V293" s="4">
        <v>43308</v>
      </c>
    </row>
    <row r="294" spans="1:22" ht="12.75" x14ac:dyDescent="0.2">
      <c r="A294" s="2">
        <v>43314.376482997686</v>
      </c>
      <c r="B294" s="1" t="s">
        <v>22</v>
      </c>
      <c r="C294" s="1" t="s">
        <v>823</v>
      </c>
      <c r="D294" s="1">
        <v>29</v>
      </c>
      <c r="E294" s="1">
        <v>1</v>
      </c>
      <c r="F294" s="1">
        <v>8</v>
      </c>
      <c r="G294" s="1" t="s">
        <v>25</v>
      </c>
      <c r="H294" s="1" t="s">
        <v>26</v>
      </c>
      <c r="I294" s="1" t="s">
        <v>0</v>
      </c>
      <c r="J294" s="1"/>
      <c r="K294" s="1" t="s">
        <v>27</v>
      </c>
      <c r="L294" s="1" t="s">
        <v>57</v>
      </c>
      <c r="M294" s="1" t="s">
        <v>289</v>
      </c>
      <c r="N294" s="1" t="s">
        <v>19</v>
      </c>
      <c r="O294" s="1">
        <v>0</v>
      </c>
      <c r="P294" s="1" t="s">
        <v>331</v>
      </c>
      <c r="Q294" s="1" t="s">
        <v>21</v>
      </c>
      <c r="R294" s="1" t="s">
        <v>391</v>
      </c>
      <c r="S294" s="1" t="s">
        <v>369</v>
      </c>
      <c r="T294" s="1"/>
      <c r="U294" s="3" t="s">
        <v>171</v>
      </c>
      <c r="V294" s="4">
        <v>43314</v>
      </c>
    </row>
    <row r="295" spans="1:22" ht="12.75" x14ac:dyDescent="0.2">
      <c r="A295" s="2">
        <v>43314.377201712967</v>
      </c>
      <c r="B295" s="1" t="s">
        <v>15</v>
      </c>
      <c r="C295" s="1" t="s">
        <v>824</v>
      </c>
      <c r="D295" s="1">
        <v>41</v>
      </c>
      <c r="E295" s="1" t="s">
        <v>4156</v>
      </c>
      <c r="F295" s="1">
        <v>4</v>
      </c>
      <c r="G295" s="1" t="s">
        <v>25</v>
      </c>
      <c r="H295" s="1" t="s">
        <v>26</v>
      </c>
      <c r="I295" s="1" t="s">
        <v>0</v>
      </c>
      <c r="J295" s="1"/>
      <c r="K295" s="1" t="s">
        <v>27</v>
      </c>
      <c r="L295" s="1" t="s">
        <v>28</v>
      </c>
      <c r="M295" s="1" t="s">
        <v>29</v>
      </c>
      <c r="N295" s="1" t="s">
        <v>51</v>
      </c>
      <c r="O295" s="1">
        <v>50</v>
      </c>
      <c r="P295" s="1" t="s">
        <v>20</v>
      </c>
      <c r="Q295" s="1" t="s">
        <v>21</v>
      </c>
      <c r="R295" s="1" t="s">
        <v>261</v>
      </c>
      <c r="S295" s="1" t="s">
        <v>453</v>
      </c>
      <c r="T295" s="1"/>
      <c r="U295" s="3" t="s">
        <v>171</v>
      </c>
      <c r="V295" s="4">
        <v>43308</v>
      </c>
    </row>
    <row r="296" spans="1:22" ht="12.75" x14ac:dyDescent="0.2">
      <c r="A296" s="2">
        <v>43314.379065347224</v>
      </c>
      <c r="B296" s="1" t="s">
        <v>36</v>
      </c>
      <c r="C296" s="1" t="s">
        <v>825</v>
      </c>
      <c r="D296" s="1">
        <v>70</v>
      </c>
      <c r="E296" s="1">
        <v>95</v>
      </c>
      <c r="F296" s="1">
        <v>8</v>
      </c>
      <c r="G296" s="1" t="s">
        <v>25</v>
      </c>
      <c r="H296" s="1" t="s">
        <v>26</v>
      </c>
      <c r="I296" s="1" t="s">
        <v>0</v>
      </c>
      <c r="J296" s="1"/>
      <c r="K296" s="1" t="s">
        <v>100</v>
      </c>
      <c r="L296" s="1" t="s">
        <v>57</v>
      </c>
      <c r="M296" s="1" t="s">
        <v>457</v>
      </c>
      <c r="N296" s="1" t="s">
        <v>19</v>
      </c>
      <c r="O296" s="1">
        <v>0</v>
      </c>
      <c r="P296" s="1" t="s">
        <v>347</v>
      </c>
      <c r="Q296" s="1" t="s">
        <v>21</v>
      </c>
      <c r="R296" s="1" t="s">
        <v>391</v>
      </c>
      <c r="S296" s="1" t="s">
        <v>369</v>
      </c>
      <c r="T296" s="1"/>
      <c r="U296" s="3" t="s">
        <v>643</v>
      </c>
      <c r="V296" s="4">
        <v>43314</v>
      </c>
    </row>
    <row r="297" spans="1:22" ht="12.75" x14ac:dyDescent="0.2">
      <c r="A297" s="2">
        <v>43314.384771342593</v>
      </c>
      <c r="B297" s="1" t="s">
        <v>15</v>
      </c>
      <c r="C297" s="1" t="s">
        <v>826</v>
      </c>
      <c r="D297" s="1">
        <v>17</v>
      </c>
      <c r="E297" s="1">
        <v>43.4</v>
      </c>
      <c r="F297" s="1">
        <v>1</v>
      </c>
      <c r="G297" s="1" t="s">
        <v>323</v>
      </c>
      <c r="H297" s="1" t="s">
        <v>26</v>
      </c>
      <c r="I297" s="1" t="s">
        <v>0</v>
      </c>
      <c r="J297" s="1"/>
      <c r="K297" s="1" t="s">
        <v>50</v>
      </c>
      <c r="L297" s="1" t="s">
        <v>57</v>
      </c>
      <c r="M297" s="1" t="s">
        <v>457</v>
      </c>
      <c r="N297" s="1" t="s">
        <v>19</v>
      </c>
      <c r="O297" s="1">
        <v>0</v>
      </c>
      <c r="P297" s="1" t="s">
        <v>20</v>
      </c>
      <c r="Q297" s="1" t="s">
        <v>21</v>
      </c>
      <c r="R297" s="1" t="s">
        <v>261</v>
      </c>
      <c r="S297" s="1" t="s">
        <v>453</v>
      </c>
      <c r="T297" s="1"/>
      <c r="U297" s="3" t="s">
        <v>171</v>
      </c>
      <c r="V297" s="4">
        <v>43308</v>
      </c>
    </row>
    <row r="298" spans="1:22" ht="12.75" x14ac:dyDescent="0.2">
      <c r="A298" s="2">
        <v>43314.386545682872</v>
      </c>
      <c r="B298" s="1" t="s">
        <v>22</v>
      </c>
      <c r="C298" s="1" t="s">
        <v>827</v>
      </c>
      <c r="D298" s="1">
        <v>21</v>
      </c>
      <c r="E298" s="1">
        <v>22</v>
      </c>
      <c r="F298" s="1">
        <v>1</v>
      </c>
      <c r="G298" s="1" t="s">
        <v>70</v>
      </c>
      <c r="H298" s="1" t="s">
        <v>26</v>
      </c>
      <c r="I298" s="1" t="s">
        <v>0</v>
      </c>
      <c r="J298" s="1"/>
      <c r="K298" s="1" t="s">
        <v>293</v>
      </c>
      <c r="L298" s="1" t="s">
        <v>57</v>
      </c>
      <c r="M298" s="1" t="s">
        <v>457</v>
      </c>
      <c r="N298" s="1" t="s">
        <v>19</v>
      </c>
      <c r="O298" s="1">
        <v>0</v>
      </c>
      <c r="P298" s="1" t="s">
        <v>20</v>
      </c>
      <c r="Q298" s="1" t="s">
        <v>21</v>
      </c>
      <c r="R298" s="1" t="s">
        <v>261</v>
      </c>
      <c r="S298" s="1" t="s">
        <v>453</v>
      </c>
      <c r="T298" s="1"/>
      <c r="U298" s="3" t="s">
        <v>171</v>
      </c>
      <c r="V298" s="4">
        <v>43308</v>
      </c>
    </row>
    <row r="299" spans="1:22" ht="12.75" x14ac:dyDescent="0.2">
      <c r="A299" s="2">
        <v>43314.389495775467</v>
      </c>
      <c r="B299" s="1" t="s">
        <v>36</v>
      </c>
      <c r="C299" s="1" t="s">
        <v>828</v>
      </c>
      <c r="D299" s="1">
        <v>45</v>
      </c>
      <c r="E299" s="1">
        <v>5.3</v>
      </c>
      <c r="F299" s="1">
        <v>2</v>
      </c>
      <c r="G299" s="1" t="s">
        <v>25</v>
      </c>
      <c r="H299" s="1" t="s">
        <v>26</v>
      </c>
      <c r="I299" s="1" t="s">
        <v>0</v>
      </c>
      <c r="J299" s="1"/>
      <c r="K299" s="1" t="s">
        <v>27</v>
      </c>
      <c r="L299" s="1" t="s">
        <v>57</v>
      </c>
      <c r="M299" s="1" t="s">
        <v>457</v>
      </c>
      <c r="N299" s="1" t="s">
        <v>39</v>
      </c>
      <c r="O299" s="1">
        <v>0</v>
      </c>
      <c r="P299" s="1" t="s">
        <v>84</v>
      </c>
      <c r="Q299" s="1" t="s">
        <v>21</v>
      </c>
      <c r="R299" s="1" t="s">
        <v>261</v>
      </c>
      <c r="S299" s="1" t="s">
        <v>453</v>
      </c>
      <c r="T299" s="1"/>
      <c r="U299" s="3" t="s">
        <v>171</v>
      </c>
      <c r="V299" s="4">
        <v>43308</v>
      </c>
    </row>
    <row r="300" spans="1:22" ht="12.75" x14ac:dyDescent="0.2">
      <c r="A300" s="2">
        <v>43314.391291736116</v>
      </c>
      <c r="B300" s="1" t="s">
        <v>36</v>
      </c>
      <c r="C300" s="1" t="s">
        <v>829</v>
      </c>
      <c r="D300" s="1">
        <v>59</v>
      </c>
      <c r="E300" s="1" t="s">
        <v>394</v>
      </c>
      <c r="F300" s="1">
        <v>11</v>
      </c>
      <c r="G300" s="4" t="s">
        <v>34</v>
      </c>
      <c r="H300" s="1" t="s">
        <v>26</v>
      </c>
      <c r="I300" s="1" t="s">
        <v>0</v>
      </c>
      <c r="J300" s="1"/>
      <c r="K300" s="1" t="s">
        <v>27</v>
      </c>
      <c r="L300" s="1" t="s">
        <v>17</v>
      </c>
      <c r="M300" s="1" t="s">
        <v>289</v>
      </c>
      <c r="N300" s="1" t="s">
        <v>19</v>
      </c>
      <c r="O300" s="1">
        <v>0</v>
      </c>
      <c r="P300" s="1" t="s">
        <v>20</v>
      </c>
      <c r="Q300" s="1" t="s">
        <v>21</v>
      </c>
      <c r="R300" s="1" t="s">
        <v>261</v>
      </c>
      <c r="S300" s="1" t="s">
        <v>453</v>
      </c>
      <c r="T300" s="1"/>
      <c r="U300" s="3" t="s">
        <v>171</v>
      </c>
      <c r="V300" s="4">
        <v>43308</v>
      </c>
    </row>
    <row r="301" spans="1:22" ht="12.75" x14ac:dyDescent="0.2">
      <c r="A301" s="2">
        <v>43314.393000613425</v>
      </c>
      <c r="B301" s="1" t="s">
        <v>36</v>
      </c>
      <c r="C301" s="1" t="s">
        <v>830</v>
      </c>
      <c r="D301" s="1">
        <v>63</v>
      </c>
      <c r="E301" s="1">
        <v>132</v>
      </c>
      <c r="F301" s="1">
        <v>11</v>
      </c>
      <c r="G301" s="4" t="s">
        <v>34</v>
      </c>
      <c r="H301" s="1" t="s">
        <v>26</v>
      </c>
      <c r="I301" s="1" t="s">
        <v>0</v>
      </c>
      <c r="J301" s="1"/>
      <c r="K301" s="1" t="s">
        <v>27</v>
      </c>
      <c r="L301" s="1" t="s">
        <v>17</v>
      </c>
      <c r="M301" s="1" t="s">
        <v>289</v>
      </c>
      <c r="N301" s="1" t="s">
        <v>19</v>
      </c>
      <c r="O301" s="1">
        <v>0</v>
      </c>
      <c r="P301" s="1" t="s">
        <v>141</v>
      </c>
      <c r="Q301" s="1" t="s">
        <v>21</v>
      </c>
      <c r="R301" s="1" t="s">
        <v>261</v>
      </c>
      <c r="S301" s="1" t="s">
        <v>453</v>
      </c>
      <c r="T301" s="1"/>
      <c r="U301" s="3" t="s">
        <v>171</v>
      </c>
      <c r="V301" s="4">
        <v>43308</v>
      </c>
    </row>
    <row r="302" spans="1:22" ht="12.75" x14ac:dyDescent="0.2">
      <c r="A302" s="2">
        <v>43314.395028101848</v>
      </c>
      <c r="B302" s="1" t="s">
        <v>22</v>
      </c>
      <c r="C302" s="1" t="s">
        <v>831</v>
      </c>
      <c r="D302" s="1">
        <v>15</v>
      </c>
      <c r="E302" s="1" t="s">
        <v>4157</v>
      </c>
      <c r="F302" s="1">
        <v>3</v>
      </c>
      <c r="G302" s="1" t="s">
        <v>99</v>
      </c>
      <c r="H302" s="1" t="s">
        <v>26</v>
      </c>
      <c r="I302" s="1" t="s">
        <v>0</v>
      </c>
      <c r="J302" s="1"/>
      <c r="K302" s="1" t="s">
        <v>293</v>
      </c>
      <c r="L302" s="1" t="s">
        <v>57</v>
      </c>
      <c r="M302" s="1" t="s">
        <v>457</v>
      </c>
      <c r="N302" s="1" t="s">
        <v>19</v>
      </c>
      <c r="O302" s="1">
        <v>0</v>
      </c>
      <c r="P302" s="1" t="s">
        <v>141</v>
      </c>
      <c r="Q302" s="1" t="s">
        <v>21</v>
      </c>
      <c r="R302" s="1" t="s">
        <v>261</v>
      </c>
      <c r="S302" s="1" t="s">
        <v>453</v>
      </c>
      <c r="T302" s="1"/>
      <c r="U302" s="3" t="s">
        <v>171</v>
      </c>
      <c r="V302" s="4">
        <v>43308</v>
      </c>
    </row>
    <row r="303" spans="1:22" ht="12.75" x14ac:dyDescent="0.2">
      <c r="A303" s="2">
        <v>43314.401107453705</v>
      </c>
      <c r="B303" s="1" t="s">
        <v>36</v>
      </c>
      <c r="C303" s="1" t="s">
        <v>832</v>
      </c>
      <c r="D303" s="1">
        <v>47</v>
      </c>
      <c r="E303" s="5" t="s">
        <v>4157</v>
      </c>
      <c r="F303" s="1">
        <v>3</v>
      </c>
      <c r="G303" s="1" t="s">
        <v>99</v>
      </c>
      <c r="H303" s="1" t="s">
        <v>26</v>
      </c>
      <c r="I303" s="1" t="s">
        <v>0</v>
      </c>
      <c r="J303" s="1"/>
      <c r="K303" s="1" t="s">
        <v>27</v>
      </c>
      <c r="L303" s="1" t="s">
        <v>57</v>
      </c>
      <c r="M303" s="1" t="s">
        <v>457</v>
      </c>
      <c r="N303" s="1" t="s">
        <v>19</v>
      </c>
      <c r="O303" s="1">
        <v>0</v>
      </c>
      <c r="P303" s="1" t="s">
        <v>101</v>
      </c>
      <c r="Q303" s="1" t="s">
        <v>21</v>
      </c>
      <c r="R303" s="1" t="s">
        <v>261</v>
      </c>
      <c r="S303" s="1" t="s">
        <v>453</v>
      </c>
      <c r="T303" s="1"/>
      <c r="U303" s="3" t="s">
        <v>171</v>
      </c>
      <c r="V303" s="4">
        <v>43308</v>
      </c>
    </row>
    <row r="304" spans="1:22" ht="12.75" x14ac:dyDescent="0.2">
      <c r="A304" s="2">
        <v>43314.406412615739</v>
      </c>
      <c r="B304" s="1" t="s">
        <v>833</v>
      </c>
      <c r="C304" s="1" t="s">
        <v>834</v>
      </c>
      <c r="D304" s="1">
        <v>12</v>
      </c>
      <c r="E304" s="1" t="s">
        <v>4158</v>
      </c>
      <c r="F304" s="1">
        <v>5</v>
      </c>
      <c r="G304" s="1" t="s">
        <v>99</v>
      </c>
      <c r="H304" s="1" t="s">
        <v>26</v>
      </c>
      <c r="I304" s="1" t="s">
        <v>0</v>
      </c>
      <c r="J304" s="1"/>
      <c r="K304" s="1" t="s">
        <v>293</v>
      </c>
      <c r="L304" s="1" t="s">
        <v>57</v>
      </c>
      <c r="M304" s="1" t="s">
        <v>457</v>
      </c>
      <c r="N304" s="1" t="s">
        <v>19</v>
      </c>
      <c r="O304" s="1">
        <v>0</v>
      </c>
      <c r="P304" s="1" t="s">
        <v>210</v>
      </c>
      <c r="Q304" s="1" t="s">
        <v>21</v>
      </c>
      <c r="R304" s="1" t="s">
        <v>261</v>
      </c>
      <c r="S304" s="1" t="s">
        <v>453</v>
      </c>
      <c r="T304" s="1"/>
      <c r="U304" s="3" t="s">
        <v>171</v>
      </c>
      <c r="V304" s="4">
        <v>43308</v>
      </c>
    </row>
    <row r="305" spans="1:22" ht="12.75" x14ac:dyDescent="0.2">
      <c r="A305" s="2">
        <v>43314.408544328704</v>
      </c>
      <c r="B305" s="1" t="s">
        <v>22</v>
      </c>
      <c r="C305" s="1" t="s">
        <v>835</v>
      </c>
      <c r="D305" s="1">
        <v>19</v>
      </c>
      <c r="E305" s="1" t="s">
        <v>4159</v>
      </c>
      <c r="F305" s="1">
        <v>5</v>
      </c>
      <c r="G305" s="1" t="s">
        <v>99</v>
      </c>
      <c r="H305" s="1" t="s">
        <v>26</v>
      </c>
      <c r="I305" s="1" t="s">
        <v>0</v>
      </c>
      <c r="J305" s="1"/>
      <c r="K305" s="1" t="s">
        <v>293</v>
      </c>
      <c r="L305" s="1" t="s">
        <v>28</v>
      </c>
      <c r="M305" s="1" t="s">
        <v>29</v>
      </c>
      <c r="N305" s="1" t="s">
        <v>282</v>
      </c>
      <c r="O305" s="1">
        <v>0</v>
      </c>
      <c r="P305" s="1" t="s">
        <v>20</v>
      </c>
      <c r="Q305" s="1" t="s">
        <v>21</v>
      </c>
      <c r="R305" s="1" t="s">
        <v>261</v>
      </c>
      <c r="S305" s="1" t="s">
        <v>453</v>
      </c>
      <c r="T305" s="1"/>
      <c r="U305" s="3" t="s">
        <v>171</v>
      </c>
      <c r="V305" s="4">
        <v>43308</v>
      </c>
    </row>
    <row r="306" spans="1:22" ht="12.75" x14ac:dyDescent="0.2">
      <c r="A306" s="2">
        <v>43314.410460162035</v>
      </c>
      <c r="B306" s="1" t="s">
        <v>22</v>
      </c>
      <c r="C306" s="1" t="s">
        <v>836</v>
      </c>
      <c r="D306" s="1">
        <v>39</v>
      </c>
      <c r="E306" s="1">
        <v>4</v>
      </c>
      <c r="F306" s="1">
        <v>4</v>
      </c>
      <c r="G306" s="1" t="s">
        <v>99</v>
      </c>
      <c r="H306" s="1" t="s">
        <v>26</v>
      </c>
      <c r="I306" s="1" t="s">
        <v>0</v>
      </c>
      <c r="J306" s="1"/>
      <c r="K306" s="1" t="s">
        <v>100</v>
      </c>
      <c r="L306" s="1" t="s">
        <v>57</v>
      </c>
      <c r="M306" s="1" t="s">
        <v>457</v>
      </c>
      <c r="N306" s="1" t="s">
        <v>19</v>
      </c>
      <c r="O306" s="1">
        <v>0</v>
      </c>
      <c r="P306" s="1" t="s">
        <v>20</v>
      </c>
      <c r="Q306" s="1" t="s">
        <v>21</v>
      </c>
      <c r="R306" s="1" t="s">
        <v>261</v>
      </c>
      <c r="S306" s="1" t="s">
        <v>453</v>
      </c>
      <c r="T306" s="1"/>
      <c r="U306" s="3" t="s">
        <v>171</v>
      </c>
      <c r="V306" s="4">
        <v>43308</v>
      </c>
    </row>
    <row r="307" spans="1:22" ht="12.75" x14ac:dyDescent="0.2">
      <c r="A307" s="2">
        <v>43314.413232233797</v>
      </c>
      <c r="B307" s="1" t="s">
        <v>15</v>
      </c>
      <c r="C307" s="1" t="s">
        <v>837</v>
      </c>
      <c r="D307" s="1">
        <v>20</v>
      </c>
      <c r="E307" s="1" t="s">
        <v>4160</v>
      </c>
      <c r="F307" s="1">
        <v>4</v>
      </c>
      <c r="G307" s="4" t="s">
        <v>93</v>
      </c>
      <c r="H307" s="1" t="s">
        <v>26</v>
      </c>
      <c r="I307" s="1" t="s">
        <v>0</v>
      </c>
      <c r="J307" s="1"/>
      <c r="K307" s="1" t="s">
        <v>293</v>
      </c>
      <c r="L307" s="1" t="s">
        <v>57</v>
      </c>
      <c r="M307" s="1" t="s">
        <v>457</v>
      </c>
      <c r="N307" s="1" t="s">
        <v>19</v>
      </c>
      <c r="O307" s="1">
        <v>0</v>
      </c>
      <c r="P307" s="1" t="s">
        <v>20</v>
      </c>
      <c r="Q307" s="1" t="s">
        <v>21</v>
      </c>
      <c r="R307" s="1" t="s">
        <v>261</v>
      </c>
      <c r="S307" s="1" t="s">
        <v>453</v>
      </c>
      <c r="T307" s="1"/>
      <c r="U307" s="3" t="s">
        <v>171</v>
      </c>
      <c r="V307" s="4">
        <v>43308</v>
      </c>
    </row>
    <row r="308" spans="1:22" ht="12.75" x14ac:dyDescent="0.2">
      <c r="A308" s="2">
        <v>43314.416070624997</v>
      </c>
      <c r="B308" s="1" t="s">
        <v>15</v>
      </c>
      <c r="C308" s="1" t="s">
        <v>838</v>
      </c>
      <c r="D308" s="1">
        <v>19</v>
      </c>
      <c r="E308" s="1" t="s">
        <v>720</v>
      </c>
      <c r="F308" s="1">
        <v>4</v>
      </c>
      <c r="G308" s="4" t="s">
        <v>26</v>
      </c>
      <c r="H308" s="1" t="s">
        <v>26</v>
      </c>
      <c r="I308" s="1" t="s">
        <v>0</v>
      </c>
      <c r="J308" s="1"/>
      <c r="K308" s="1" t="s">
        <v>293</v>
      </c>
      <c r="L308" s="1" t="s">
        <v>28</v>
      </c>
      <c r="M308" s="1" t="s">
        <v>29</v>
      </c>
      <c r="N308" s="1" t="s">
        <v>282</v>
      </c>
      <c r="O308" s="1">
        <v>300</v>
      </c>
      <c r="P308" s="1" t="s">
        <v>312</v>
      </c>
      <c r="Q308" s="1" t="s">
        <v>21</v>
      </c>
      <c r="R308" s="1" t="s">
        <v>261</v>
      </c>
      <c r="S308" s="1" t="s">
        <v>453</v>
      </c>
      <c r="T308" s="1"/>
      <c r="U308" s="3" t="s">
        <v>171</v>
      </c>
      <c r="V308" s="4">
        <v>43308</v>
      </c>
    </row>
    <row r="309" spans="1:22" ht="12.75" x14ac:dyDescent="0.2">
      <c r="A309" s="2">
        <v>43314.418431597223</v>
      </c>
      <c r="B309" s="1" t="s">
        <v>15</v>
      </c>
      <c r="C309" s="1" t="s">
        <v>839</v>
      </c>
      <c r="D309" s="1">
        <v>18</v>
      </c>
      <c r="E309" s="1">
        <v>43103</v>
      </c>
      <c r="F309" s="1">
        <v>3</v>
      </c>
      <c r="G309" s="4" t="s">
        <v>93</v>
      </c>
      <c r="H309" s="1" t="s">
        <v>26</v>
      </c>
      <c r="I309" s="1" t="s">
        <v>0</v>
      </c>
      <c r="J309" s="1"/>
      <c r="K309" s="1" t="s">
        <v>293</v>
      </c>
      <c r="L309" s="1" t="s">
        <v>28</v>
      </c>
      <c r="M309" s="1" t="s">
        <v>29</v>
      </c>
      <c r="N309" s="1" t="s">
        <v>282</v>
      </c>
      <c r="O309" s="1">
        <v>300</v>
      </c>
      <c r="P309" s="1" t="s">
        <v>212</v>
      </c>
      <c r="Q309" s="1" t="s">
        <v>21</v>
      </c>
      <c r="R309" s="1" t="s">
        <v>261</v>
      </c>
      <c r="S309" s="1" t="s">
        <v>453</v>
      </c>
      <c r="T309" s="1"/>
      <c r="U309" s="3" t="s">
        <v>171</v>
      </c>
      <c r="V309" s="4">
        <v>43308</v>
      </c>
    </row>
    <row r="310" spans="1:22" ht="12.75" x14ac:dyDescent="0.2">
      <c r="A310" s="2">
        <v>43314.420500335647</v>
      </c>
      <c r="B310" s="1" t="s">
        <v>15</v>
      </c>
      <c r="C310" s="1" t="s">
        <v>840</v>
      </c>
      <c r="D310" s="1">
        <v>29</v>
      </c>
      <c r="E310" s="1" t="s">
        <v>4161</v>
      </c>
      <c r="F310" s="1">
        <v>5</v>
      </c>
      <c r="G310" s="4" t="s">
        <v>80</v>
      </c>
      <c r="H310" s="1" t="s">
        <v>26</v>
      </c>
      <c r="I310" s="1" t="s">
        <v>0</v>
      </c>
      <c r="J310" s="1"/>
      <c r="K310" s="1" t="s">
        <v>16</v>
      </c>
      <c r="L310" s="1" t="s">
        <v>28</v>
      </c>
      <c r="M310" s="1" t="s">
        <v>87</v>
      </c>
      <c r="N310" s="1" t="s">
        <v>282</v>
      </c>
      <c r="O310" s="1">
        <v>100</v>
      </c>
      <c r="P310" s="1" t="s">
        <v>20</v>
      </c>
      <c r="Q310" s="1" t="s">
        <v>21</v>
      </c>
      <c r="R310" s="1" t="s">
        <v>261</v>
      </c>
      <c r="S310" s="1" t="s">
        <v>453</v>
      </c>
      <c r="T310" s="1"/>
      <c r="U310" s="3" t="s">
        <v>171</v>
      </c>
      <c r="V310" s="4">
        <v>43308</v>
      </c>
    </row>
    <row r="311" spans="1:22" ht="12.75" x14ac:dyDescent="0.2">
      <c r="A311" s="2">
        <v>43314.42525792824</v>
      </c>
      <c r="B311" s="1" t="s">
        <v>36</v>
      </c>
      <c r="C311" s="1" t="s">
        <v>841</v>
      </c>
      <c r="D311" s="1">
        <v>43</v>
      </c>
      <c r="E311" s="1">
        <v>26</v>
      </c>
      <c r="F311" s="1">
        <v>2</v>
      </c>
      <c r="G311" s="4" t="s">
        <v>26</v>
      </c>
      <c r="H311" s="1" t="s">
        <v>26</v>
      </c>
      <c r="I311" s="1" t="s">
        <v>0</v>
      </c>
      <c r="J311" s="1"/>
      <c r="K311" s="1" t="s">
        <v>27</v>
      </c>
      <c r="L311" s="1" t="s">
        <v>57</v>
      </c>
      <c r="M311" s="1" t="s">
        <v>457</v>
      </c>
      <c r="N311" s="1" t="s">
        <v>19</v>
      </c>
      <c r="O311" s="1">
        <v>0</v>
      </c>
      <c r="P311" s="1" t="s">
        <v>20</v>
      </c>
      <c r="Q311" s="1" t="s">
        <v>21</v>
      </c>
      <c r="R311" s="1" t="s">
        <v>261</v>
      </c>
      <c r="S311" s="1" t="s">
        <v>453</v>
      </c>
      <c r="T311" s="1"/>
      <c r="U311" s="3" t="s">
        <v>202</v>
      </c>
      <c r="V311" s="4">
        <v>43308</v>
      </c>
    </row>
    <row r="312" spans="1:22" ht="12.75" x14ac:dyDescent="0.2">
      <c r="A312" s="2">
        <v>43314.428636493059</v>
      </c>
      <c r="B312" s="1" t="s">
        <v>22</v>
      </c>
      <c r="C312" s="1" t="s">
        <v>842</v>
      </c>
      <c r="D312" s="1">
        <v>62</v>
      </c>
      <c r="E312" s="1">
        <v>11</v>
      </c>
      <c r="F312" s="1">
        <v>2</v>
      </c>
      <c r="G312" s="1" t="s">
        <v>786</v>
      </c>
      <c r="H312" s="1" t="s">
        <v>26</v>
      </c>
      <c r="I312" s="1" t="s">
        <v>0</v>
      </c>
      <c r="J312" s="1"/>
      <c r="K312" s="1" t="s">
        <v>27</v>
      </c>
      <c r="L312" s="1" t="s">
        <v>57</v>
      </c>
      <c r="M312" s="1" t="s">
        <v>457</v>
      </c>
      <c r="N312" s="1" t="s">
        <v>19</v>
      </c>
      <c r="O312" s="1">
        <v>0</v>
      </c>
      <c r="P312" s="1" t="s">
        <v>20</v>
      </c>
      <c r="Q312" s="1" t="s">
        <v>21</v>
      </c>
      <c r="R312" s="1" t="s">
        <v>261</v>
      </c>
      <c r="S312" s="1" t="s">
        <v>453</v>
      </c>
      <c r="T312" s="1"/>
      <c r="U312" s="3" t="s">
        <v>171</v>
      </c>
      <c r="V312" s="4">
        <v>43308</v>
      </c>
    </row>
    <row r="313" spans="1:22" ht="12.75" x14ac:dyDescent="0.2">
      <c r="A313" s="2">
        <v>43314.433569363428</v>
      </c>
      <c r="B313" s="1" t="s">
        <v>36</v>
      </c>
      <c r="C313" s="1" t="s">
        <v>843</v>
      </c>
      <c r="D313" s="1">
        <v>48</v>
      </c>
      <c r="E313" s="1">
        <v>145</v>
      </c>
      <c r="F313" s="1">
        <v>19</v>
      </c>
      <c r="G313" s="4" t="s">
        <v>34</v>
      </c>
      <c r="H313" s="1" t="s">
        <v>26</v>
      </c>
      <c r="I313" s="1" t="s">
        <v>0</v>
      </c>
      <c r="J313" s="1"/>
      <c r="K313" s="1" t="s">
        <v>27</v>
      </c>
      <c r="L313" s="1" t="s">
        <v>57</v>
      </c>
      <c r="M313" s="1" t="s">
        <v>457</v>
      </c>
      <c r="N313" s="1" t="s">
        <v>19</v>
      </c>
      <c r="O313" s="1">
        <v>0</v>
      </c>
      <c r="P313" s="1" t="s">
        <v>141</v>
      </c>
      <c r="Q313" s="1" t="s">
        <v>21</v>
      </c>
      <c r="R313" s="1" t="s">
        <v>261</v>
      </c>
      <c r="S313" s="1" t="s">
        <v>453</v>
      </c>
      <c r="T313" s="1"/>
      <c r="U313" s="3" t="s">
        <v>171</v>
      </c>
      <c r="V313" s="4">
        <v>43308</v>
      </c>
    </row>
    <row r="314" spans="1:22" ht="12.75" x14ac:dyDescent="0.2">
      <c r="A314" s="2">
        <v>43314.451849178236</v>
      </c>
      <c r="B314" s="1" t="s">
        <v>15</v>
      </c>
      <c r="C314" s="1" t="s">
        <v>844</v>
      </c>
      <c r="D314" s="1">
        <v>48</v>
      </c>
      <c r="E314" s="5">
        <v>11</v>
      </c>
      <c r="F314" s="1">
        <v>10</v>
      </c>
      <c r="G314" s="1" t="s">
        <v>43</v>
      </c>
      <c r="H314" s="1" t="s">
        <v>26</v>
      </c>
      <c r="I314" s="1" t="s">
        <v>0</v>
      </c>
      <c r="J314" s="1"/>
      <c r="K314" s="1" t="s">
        <v>27</v>
      </c>
      <c r="L314" s="1" t="s">
        <v>57</v>
      </c>
      <c r="M314" s="1" t="s">
        <v>457</v>
      </c>
      <c r="N314" s="1" t="s">
        <v>19</v>
      </c>
      <c r="O314" s="1">
        <v>0</v>
      </c>
      <c r="P314" s="1" t="s">
        <v>35</v>
      </c>
      <c r="Q314" s="1" t="s">
        <v>21</v>
      </c>
      <c r="R314" s="1" t="s">
        <v>261</v>
      </c>
      <c r="S314" s="1" t="s">
        <v>453</v>
      </c>
      <c r="T314" s="1"/>
      <c r="U314" s="3" t="s">
        <v>171</v>
      </c>
      <c r="V314" s="4">
        <v>43308</v>
      </c>
    </row>
    <row r="315" spans="1:22" ht="12.75" x14ac:dyDescent="0.2">
      <c r="A315" s="2">
        <v>43314.454904143524</v>
      </c>
      <c r="B315" s="1" t="s">
        <v>557</v>
      </c>
      <c r="C315" s="1" t="s">
        <v>845</v>
      </c>
      <c r="D315" s="1">
        <v>71</v>
      </c>
      <c r="E315" s="1">
        <v>22</v>
      </c>
      <c r="F315" s="1">
        <v>1</v>
      </c>
      <c r="G315" s="4" t="s">
        <v>26</v>
      </c>
      <c r="H315" s="1" t="s">
        <v>26</v>
      </c>
      <c r="I315" s="1" t="s">
        <v>0</v>
      </c>
      <c r="J315" s="1"/>
      <c r="K315" s="1" t="s">
        <v>221</v>
      </c>
      <c r="L315" s="1" t="s">
        <v>17</v>
      </c>
      <c r="M315" s="1" t="s">
        <v>289</v>
      </c>
      <c r="N315" s="1" t="s">
        <v>19</v>
      </c>
      <c r="O315" s="1">
        <v>3000</v>
      </c>
      <c r="P315" s="1" t="s">
        <v>141</v>
      </c>
      <c r="Q315" s="1" t="s">
        <v>21</v>
      </c>
      <c r="R315" s="1" t="s">
        <v>261</v>
      </c>
      <c r="S315" s="1" t="s">
        <v>453</v>
      </c>
      <c r="T315" s="1"/>
      <c r="U315" s="3" t="s">
        <v>171</v>
      </c>
      <c r="V315" s="4">
        <v>43308</v>
      </c>
    </row>
    <row r="316" spans="1:22" ht="12.75" x14ac:dyDescent="0.2">
      <c r="A316" s="2">
        <v>43314.45741033565</v>
      </c>
      <c r="B316" s="1" t="s">
        <v>15</v>
      </c>
      <c r="C316" s="1" t="s">
        <v>846</v>
      </c>
      <c r="D316" s="1">
        <v>63</v>
      </c>
      <c r="E316" s="1">
        <v>43106</v>
      </c>
      <c r="F316" s="1">
        <v>10</v>
      </c>
      <c r="G316" s="4" t="s">
        <v>93</v>
      </c>
      <c r="H316" s="1" t="s">
        <v>26</v>
      </c>
      <c r="I316" s="1" t="s">
        <v>0</v>
      </c>
      <c r="J316" s="1"/>
      <c r="K316" s="1" t="s">
        <v>27</v>
      </c>
      <c r="L316" s="1" t="s">
        <v>17</v>
      </c>
      <c r="M316" s="1" t="s">
        <v>289</v>
      </c>
      <c r="N316" s="1" t="s">
        <v>19</v>
      </c>
      <c r="O316" s="1">
        <v>0</v>
      </c>
      <c r="P316" s="1" t="s">
        <v>30</v>
      </c>
      <c r="Q316" s="1" t="s">
        <v>21</v>
      </c>
      <c r="R316" s="1" t="s">
        <v>261</v>
      </c>
      <c r="S316" s="1" t="s">
        <v>453</v>
      </c>
      <c r="T316" s="1"/>
      <c r="U316" s="3" t="s">
        <v>171</v>
      </c>
      <c r="V316" s="4">
        <v>43308</v>
      </c>
    </row>
    <row r="317" spans="1:22" ht="12.75" x14ac:dyDescent="0.2">
      <c r="A317" s="2">
        <v>43314.45967462963</v>
      </c>
      <c r="B317" s="1" t="s">
        <v>36</v>
      </c>
      <c r="C317" s="1" t="s">
        <v>847</v>
      </c>
      <c r="D317" s="1">
        <v>58</v>
      </c>
      <c r="E317" s="5">
        <v>17</v>
      </c>
      <c r="F317" s="1">
        <v>4</v>
      </c>
      <c r="G317" s="1" t="s">
        <v>70</v>
      </c>
      <c r="H317" s="1" t="s">
        <v>26</v>
      </c>
      <c r="I317" s="1" t="s">
        <v>0</v>
      </c>
      <c r="J317" s="1"/>
      <c r="K317" s="1" t="s">
        <v>16</v>
      </c>
      <c r="L317" s="1" t="s">
        <v>57</v>
      </c>
      <c r="M317" s="1" t="s">
        <v>457</v>
      </c>
      <c r="N317" s="1" t="s">
        <v>19</v>
      </c>
      <c r="O317" s="1">
        <v>0</v>
      </c>
      <c r="P317" s="1" t="s">
        <v>101</v>
      </c>
      <c r="Q317" s="1" t="s">
        <v>21</v>
      </c>
      <c r="R317" s="1" t="s">
        <v>261</v>
      </c>
      <c r="S317" s="1" t="s">
        <v>453</v>
      </c>
      <c r="T317" s="1"/>
      <c r="U317" s="3" t="s">
        <v>171</v>
      </c>
      <c r="V317" s="4">
        <v>43308</v>
      </c>
    </row>
    <row r="318" spans="1:22" ht="12.75" x14ac:dyDescent="0.2">
      <c r="A318" s="2">
        <v>43314.481536990745</v>
      </c>
      <c r="B318" s="1" t="s">
        <v>36</v>
      </c>
      <c r="C318" s="1" t="s">
        <v>848</v>
      </c>
      <c r="D318" s="1">
        <v>54</v>
      </c>
      <c r="E318" s="1">
        <v>71</v>
      </c>
      <c r="F318" s="1">
        <v>9</v>
      </c>
      <c r="G318" s="1" t="s">
        <v>111</v>
      </c>
      <c r="H318" s="1" t="s">
        <v>26</v>
      </c>
      <c r="I318" s="1" t="s">
        <v>0</v>
      </c>
      <c r="J318" s="1"/>
      <c r="K318" s="1" t="s">
        <v>103</v>
      </c>
      <c r="L318" s="1" t="s">
        <v>28</v>
      </c>
      <c r="M318" s="1" t="s">
        <v>29</v>
      </c>
      <c r="N318" s="1" t="s">
        <v>39</v>
      </c>
      <c r="O318" s="1">
        <v>20</v>
      </c>
      <c r="P318" s="1" t="s">
        <v>355</v>
      </c>
      <c r="Q318" s="1" t="s">
        <v>21</v>
      </c>
      <c r="R318" s="1" t="s">
        <v>849</v>
      </c>
      <c r="S318" s="1" t="s">
        <v>850</v>
      </c>
      <c r="T318" s="1"/>
      <c r="U318" s="3" t="s">
        <v>849</v>
      </c>
      <c r="V318" s="4">
        <v>43139</v>
      </c>
    </row>
    <row r="319" spans="1:22" ht="12.75" x14ac:dyDescent="0.2">
      <c r="A319" s="2">
        <v>43314.483160937496</v>
      </c>
      <c r="B319" s="1" t="s">
        <v>22</v>
      </c>
      <c r="C319" s="1" t="s">
        <v>851</v>
      </c>
      <c r="D319" s="1">
        <v>47</v>
      </c>
      <c r="E319" s="1" t="s">
        <v>217</v>
      </c>
      <c r="F319" s="1">
        <v>8</v>
      </c>
      <c r="G319" s="1" t="s">
        <v>99</v>
      </c>
      <c r="H319" s="1" t="s">
        <v>26</v>
      </c>
      <c r="I319" s="1" t="s">
        <v>0</v>
      </c>
      <c r="J319" s="1"/>
      <c r="K319" s="1" t="s">
        <v>100</v>
      </c>
      <c r="L319" s="1" t="s">
        <v>57</v>
      </c>
      <c r="M319" s="1" t="s">
        <v>457</v>
      </c>
      <c r="N319" s="1" t="s">
        <v>19</v>
      </c>
      <c r="O319" s="1">
        <v>0</v>
      </c>
      <c r="P319" s="1" t="s">
        <v>30</v>
      </c>
      <c r="Q319" s="1" t="s">
        <v>21</v>
      </c>
      <c r="R319" s="1" t="s">
        <v>261</v>
      </c>
      <c r="S319" s="1" t="s">
        <v>453</v>
      </c>
      <c r="T319" s="1"/>
      <c r="U319" s="3" t="s">
        <v>202</v>
      </c>
      <c r="V319" s="4">
        <v>43308</v>
      </c>
    </row>
    <row r="320" spans="1:22" ht="12.75" x14ac:dyDescent="0.2">
      <c r="A320" s="2">
        <v>43314.483401423611</v>
      </c>
      <c r="B320" s="1" t="s">
        <v>15</v>
      </c>
      <c r="C320" s="1" t="s">
        <v>852</v>
      </c>
      <c r="D320" s="1">
        <v>49</v>
      </c>
      <c r="E320" s="1">
        <v>35</v>
      </c>
      <c r="F320" s="1">
        <v>10</v>
      </c>
      <c r="G320" s="4" t="s">
        <v>80</v>
      </c>
      <c r="H320" s="1" t="s">
        <v>26</v>
      </c>
      <c r="I320" s="1" t="s">
        <v>0</v>
      </c>
      <c r="J320" s="1"/>
      <c r="K320" s="1" t="s">
        <v>103</v>
      </c>
      <c r="L320" s="1" t="s">
        <v>28</v>
      </c>
      <c r="M320" s="1" t="s">
        <v>29</v>
      </c>
      <c r="N320" s="1" t="s">
        <v>39</v>
      </c>
      <c r="O320" s="1">
        <v>500</v>
      </c>
      <c r="P320" s="1" t="s">
        <v>44</v>
      </c>
      <c r="Q320" s="1" t="s">
        <v>21</v>
      </c>
      <c r="R320" s="1" t="s">
        <v>853</v>
      </c>
      <c r="S320" s="1" t="s">
        <v>854</v>
      </c>
      <c r="T320" s="1"/>
      <c r="U320" s="3" t="s">
        <v>853</v>
      </c>
      <c r="V320" s="4">
        <v>43306</v>
      </c>
    </row>
    <row r="321" spans="1:22" ht="12.75" x14ac:dyDescent="0.2">
      <c r="A321" s="2">
        <v>43314.483605127316</v>
      </c>
      <c r="B321" s="1" t="s">
        <v>22</v>
      </c>
      <c r="C321" s="1" t="s">
        <v>855</v>
      </c>
      <c r="D321" s="1">
        <v>51</v>
      </c>
      <c r="E321" s="1">
        <v>34</v>
      </c>
      <c r="F321" s="1">
        <v>8</v>
      </c>
      <c r="G321" s="4" t="s">
        <v>93</v>
      </c>
      <c r="H321" s="1" t="s">
        <v>26</v>
      </c>
      <c r="I321" s="1" t="s">
        <v>0</v>
      </c>
      <c r="J321" s="1"/>
      <c r="K321" s="1" t="s">
        <v>103</v>
      </c>
      <c r="L321" s="1" t="s">
        <v>57</v>
      </c>
      <c r="M321" s="1" t="s">
        <v>457</v>
      </c>
      <c r="N321" s="1" t="s">
        <v>19</v>
      </c>
      <c r="O321" s="1">
        <v>0</v>
      </c>
      <c r="P321" s="1" t="s">
        <v>259</v>
      </c>
      <c r="Q321" s="1" t="s">
        <v>21</v>
      </c>
      <c r="R321" s="1" t="s">
        <v>856</v>
      </c>
      <c r="S321" s="1" t="s">
        <v>777</v>
      </c>
      <c r="T321" s="1"/>
      <c r="U321" s="3" t="s">
        <v>856</v>
      </c>
      <c r="V321" s="4">
        <v>43108</v>
      </c>
    </row>
    <row r="322" spans="1:22" ht="12.75" x14ac:dyDescent="0.2">
      <c r="A322" s="2">
        <v>43314.484873958332</v>
      </c>
      <c r="B322" s="1" t="s">
        <v>22</v>
      </c>
      <c r="C322" s="1" t="s">
        <v>857</v>
      </c>
      <c r="D322" s="1">
        <v>50</v>
      </c>
      <c r="E322" s="1">
        <v>8</v>
      </c>
      <c r="F322" s="1">
        <v>7</v>
      </c>
      <c r="G322" s="1" t="s">
        <v>99</v>
      </c>
      <c r="H322" s="1" t="s">
        <v>26</v>
      </c>
      <c r="I322" s="1" t="s">
        <v>0</v>
      </c>
      <c r="J322" s="1"/>
      <c r="K322" s="1" t="s">
        <v>27</v>
      </c>
      <c r="L322" s="1" t="s">
        <v>57</v>
      </c>
      <c r="M322" s="1" t="s">
        <v>457</v>
      </c>
      <c r="N322" s="1" t="s">
        <v>19</v>
      </c>
      <c r="O322" s="1">
        <v>0</v>
      </c>
      <c r="P322" s="1" t="s">
        <v>30</v>
      </c>
      <c r="Q322" s="1" t="s">
        <v>21</v>
      </c>
      <c r="R322" s="1" t="s">
        <v>261</v>
      </c>
      <c r="S322" s="1" t="s">
        <v>453</v>
      </c>
      <c r="T322" s="1"/>
      <c r="U322" s="3" t="s">
        <v>171</v>
      </c>
      <c r="V322" s="4">
        <v>43308</v>
      </c>
    </row>
    <row r="323" spans="1:22" ht="12.75" x14ac:dyDescent="0.2">
      <c r="A323" s="2">
        <v>43314.506847430559</v>
      </c>
      <c r="B323" s="1" t="s">
        <v>15</v>
      </c>
      <c r="C323" s="1" t="s">
        <v>858</v>
      </c>
      <c r="D323" s="1">
        <v>33</v>
      </c>
      <c r="E323" s="1">
        <v>86</v>
      </c>
      <c r="F323" s="1">
        <v>4</v>
      </c>
      <c r="G323" s="4" t="s">
        <v>93</v>
      </c>
      <c r="H323" s="1" t="s">
        <v>26</v>
      </c>
      <c r="I323" s="1" t="s">
        <v>0</v>
      </c>
      <c r="J323" s="1"/>
      <c r="K323" s="1" t="s">
        <v>27</v>
      </c>
      <c r="L323" s="1" t="s">
        <v>28</v>
      </c>
      <c r="M323" s="1" t="s">
        <v>29</v>
      </c>
      <c r="N323" s="1" t="s">
        <v>19</v>
      </c>
      <c r="O323" s="1">
        <v>0</v>
      </c>
      <c r="P323" s="1" t="s">
        <v>759</v>
      </c>
      <c r="Q323" s="1" t="s">
        <v>21</v>
      </c>
      <c r="R323" s="1" t="s">
        <v>858</v>
      </c>
      <c r="S323" s="1" t="s">
        <v>859</v>
      </c>
      <c r="T323" s="1"/>
      <c r="U323" s="3" t="s">
        <v>858</v>
      </c>
      <c r="V323" s="4">
        <v>43314</v>
      </c>
    </row>
    <row r="324" spans="1:22" ht="12.75" x14ac:dyDescent="0.2">
      <c r="A324" s="2">
        <v>43314.52985741898</v>
      </c>
      <c r="B324" s="1" t="s">
        <v>36</v>
      </c>
      <c r="C324" s="1" t="s">
        <v>860</v>
      </c>
      <c r="D324" s="1">
        <v>54</v>
      </c>
      <c r="E324" s="1">
        <v>126</v>
      </c>
      <c r="F324" s="1">
        <v>4</v>
      </c>
      <c r="G324" s="4" t="s">
        <v>93</v>
      </c>
      <c r="H324" s="1" t="s">
        <v>26</v>
      </c>
      <c r="I324" s="1" t="s">
        <v>0</v>
      </c>
      <c r="J324" s="1"/>
      <c r="K324" s="1" t="s">
        <v>27</v>
      </c>
      <c r="L324" s="1" t="s">
        <v>57</v>
      </c>
      <c r="M324" s="1" t="s">
        <v>457</v>
      </c>
      <c r="N324" s="1" t="s">
        <v>19</v>
      </c>
      <c r="O324" s="1">
        <v>0</v>
      </c>
      <c r="P324" s="1" t="s">
        <v>546</v>
      </c>
      <c r="Q324" s="1" t="s">
        <v>21</v>
      </c>
      <c r="R324" s="1" t="s">
        <v>861</v>
      </c>
      <c r="S324" s="1" t="s">
        <v>862</v>
      </c>
      <c r="T324" s="1"/>
      <c r="U324" s="3" t="s">
        <v>861</v>
      </c>
      <c r="V324" s="4">
        <v>43314</v>
      </c>
    </row>
    <row r="325" spans="1:22" ht="12.75" x14ac:dyDescent="0.2">
      <c r="A325" s="2">
        <v>43314.530083229169</v>
      </c>
      <c r="B325" s="1" t="s">
        <v>36</v>
      </c>
      <c r="C325" s="1" t="s">
        <v>863</v>
      </c>
      <c r="D325" s="1">
        <v>46</v>
      </c>
      <c r="E325" s="1">
        <v>18</v>
      </c>
      <c r="F325" s="1">
        <v>5</v>
      </c>
      <c r="G325" s="4" t="s">
        <v>80</v>
      </c>
      <c r="H325" s="1" t="s">
        <v>26</v>
      </c>
      <c r="I325" s="1" t="s">
        <v>0</v>
      </c>
      <c r="J325" s="1"/>
      <c r="K325" s="1" t="s">
        <v>103</v>
      </c>
      <c r="L325" s="1" t="s">
        <v>28</v>
      </c>
      <c r="M325" s="1" t="s">
        <v>29</v>
      </c>
      <c r="N325" s="1" t="s">
        <v>51</v>
      </c>
      <c r="O325" s="1">
        <v>0</v>
      </c>
      <c r="P325" s="1" t="s">
        <v>397</v>
      </c>
      <c r="Q325" s="1" t="s">
        <v>21</v>
      </c>
      <c r="R325" s="1" t="s">
        <v>863</v>
      </c>
      <c r="S325" s="1" t="s">
        <v>864</v>
      </c>
      <c r="T325" s="1"/>
      <c r="U325" s="3" t="s">
        <v>863</v>
      </c>
      <c r="V325" s="4">
        <v>43314</v>
      </c>
    </row>
    <row r="326" spans="1:22" ht="12.75" x14ac:dyDescent="0.2">
      <c r="A326" s="2">
        <v>43314.564311111113</v>
      </c>
      <c r="B326" s="1" t="s">
        <v>15</v>
      </c>
      <c r="C326" s="1" t="s">
        <v>865</v>
      </c>
      <c r="D326" s="1">
        <v>53</v>
      </c>
      <c r="E326" s="1">
        <v>20</v>
      </c>
      <c r="F326" s="1">
        <v>11</v>
      </c>
      <c r="G326" s="1" t="s">
        <v>25</v>
      </c>
      <c r="H326" s="1" t="s">
        <v>26</v>
      </c>
      <c r="I326" s="1" t="s">
        <v>0</v>
      </c>
      <c r="J326" s="1"/>
      <c r="K326" s="1" t="s">
        <v>27</v>
      </c>
      <c r="L326" s="1" t="s">
        <v>28</v>
      </c>
      <c r="M326" s="1" t="s">
        <v>182</v>
      </c>
      <c r="N326" s="1" t="s">
        <v>39</v>
      </c>
      <c r="O326" s="1">
        <v>900</v>
      </c>
      <c r="P326" s="1" t="s">
        <v>501</v>
      </c>
      <c r="Q326" s="1" t="s">
        <v>21</v>
      </c>
      <c r="R326" s="1" t="s">
        <v>46</v>
      </c>
      <c r="S326" s="1" t="s">
        <v>866</v>
      </c>
      <c r="T326" s="1"/>
      <c r="U326" s="3" t="s">
        <v>202</v>
      </c>
      <c r="V326" s="4">
        <v>43309</v>
      </c>
    </row>
    <row r="327" spans="1:22" ht="12.75" x14ac:dyDescent="0.2">
      <c r="A327" s="2">
        <v>43314.594284791667</v>
      </c>
      <c r="B327" s="1" t="s">
        <v>36</v>
      </c>
      <c r="C327" s="1" t="s">
        <v>867</v>
      </c>
      <c r="D327" s="1">
        <v>38</v>
      </c>
      <c r="E327" s="1">
        <v>48</v>
      </c>
      <c r="F327" s="1">
        <v>4</v>
      </c>
      <c r="G327" s="4" t="s">
        <v>93</v>
      </c>
      <c r="H327" s="1" t="s">
        <v>26</v>
      </c>
      <c r="I327" s="1" t="s">
        <v>0</v>
      </c>
      <c r="J327" s="1"/>
      <c r="K327" s="1" t="s">
        <v>103</v>
      </c>
      <c r="L327" s="1" t="s">
        <v>17</v>
      </c>
      <c r="M327" s="1" t="s">
        <v>289</v>
      </c>
      <c r="N327" s="1" t="s">
        <v>19</v>
      </c>
      <c r="O327" s="1">
        <v>0</v>
      </c>
      <c r="P327" s="1" t="s">
        <v>84</v>
      </c>
      <c r="Q327" s="1" t="s">
        <v>21</v>
      </c>
      <c r="R327" s="1" t="s">
        <v>867</v>
      </c>
      <c r="S327" s="1" t="s">
        <v>776</v>
      </c>
      <c r="T327" s="1"/>
      <c r="U327" s="3" t="s">
        <v>867</v>
      </c>
      <c r="V327" s="4">
        <v>43314</v>
      </c>
    </row>
    <row r="328" spans="1:22" ht="12.75" x14ac:dyDescent="0.2">
      <c r="A328" s="2">
        <v>43314.634603946761</v>
      </c>
      <c r="B328" s="1" t="s">
        <v>36</v>
      </c>
      <c r="C328" s="1" t="s">
        <v>868</v>
      </c>
      <c r="D328" s="1">
        <v>38</v>
      </c>
      <c r="E328" s="1" t="s">
        <v>869</v>
      </c>
      <c r="F328" s="1">
        <v>4</v>
      </c>
      <c r="G328" s="4" t="s">
        <v>93</v>
      </c>
      <c r="H328" s="1" t="s">
        <v>26</v>
      </c>
      <c r="I328" s="1" t="s">
        <v>0</v>
      </c>
      <c r="J328" s="1"/>
      <c r="K328" s="1" t="s">
        <v>27</v>
      </c>
      <c r="L328" s="1" t="s">
        <v>57</v>
      </c>
      <c r="M328" s="1" t="s">
        <v>29</v>
      </c>
      <c r="N328" s="1" t="s">
        <v>51</v>
      </c>
      <c r="O328" s="1">
        <v>0</v>
      </c>
      <c r="P328" s="1" t="s">
        <v>35</v>
      </c>
      <c r="Q328" s="1" t="s">
        <v>21</v>
      </c>
      <c r="R328" s="1" t="s">
        <v>868</v>
      </c>
      <c r="S328" s="1" t="s">
        <v>870</v>
      </c>
      <c r="T328" s="1"/>
      <c r="U328" s="3" t="s">
        <v>868</v>
      </c>
      <c r="V328" s="4">
        <v>43139</v>
      </c>
    </row>
    <row r="329" spans="1:22" ht="12.75" x14ac:dyDescent="0.2">
      <c r="A329" s="2">
        <v>43314.676815011575</v>
      </c>
      <c r="B329" s="1" t="s">
        <v>15</v>
      </c>
      <c r="C329" s="1" t="s">
        <v>871</v>
      </c>
      <c r="D329" s="1">
        <v>26</v>
      </c>
      <c r="E329" s="1" t="s">
        <v>715</v>
      </c>
      <c r="F329" s="1">
        <v>11</v>
      </c>
      <c r="G329" s="1" t="s">
        <v>25</v>
      </c>
      <c r="H329" s="1" t="s">
        <v>26</v>
      </c>
      <c r="I329" s="1" t="s">
        <v>0</v>
      </c>
      <c r="J329" s="1"/>
      <c r="K329" s="1" t="s">
        <v>27</v>
      </c>
      <c r="L329" s="1" t="s">
        <v>28</v>
      </c>
      <c r="M329" s="1" t="s">
        <v>29</v>
      </c>
      <c r="N329" s="1" t="s">
        <v>39</v>
      </c>
      <c r="O329" s="1">
        <v>500</v>
      </c>
      <c r="P329" s="1" t="s">
        <v>501</v>
      </c>
      <c r="Q329" s="1" t="s">
        <v>21</v>
      </c>
      <c r="R329" s="1" t="s">
        <v>48</v>
      </c>
      <c r="S329" s="1" t="s">
        <v>352</v>
      </c>
      <c r="T329" s="1"/>
      <c r="U329" s="3" t="s">
        <v>171</v>
      </c>
      <c r="V329" s="4">
        <v>43309</v>
      </c>
    </row>
    <row r="330" spans="1:22" ht="12.75" x14ac:dyDescent="0.2">
      <c r="A330" s="2">
        <v>43314.677331446757</v>
      </c>
      <c r="B330" s="1" t="s">
        <v>15</v>
      </c>
      <c r="C330" s="1" t="s">
        <v>872</v>
      </c>
      <c r="D330" s="1">
        <v>50</v>
      </c>
      <c r="E330" s="1">
        <v>13</v>
      </c>
      <c r="F330" s="1">
        <v>1</v>
      </c>
      <c r="G330" s="1" t="s">
        <v>111</v>
      </c>
      <c r="H330" s="1" t="s">
        <v>26</v>
      </c>
      <c r="I330" s="1" t="s">
        <v>0</v>
      </c>
      <c r="J330" s="1"/>
      <c r="K330" s="1" t="s">
        <v>145</v>
      </c>
      <c r="L330" s="1" t="s">
        <v>28</v>
      </c>
      <c r="M330" s="1" t="s">
        <v>87</v>
      </c>
      <c r="N330" s="1" t="s">
        <v>39</v>
      </c>
      <c r="O330" s="1">
        <v>3000</v>
      </c>
      <c r="P330" s="1" t="s">
        <v>20</v>
      </c>
      <c r="Q330" s="1" t="s">
        <v>21</v>
      </c>
      <c r="R330" s="1" t="s">
        <v>873</v>
      </c>
      <c r="S330" s="1" t="s">
        <v>774</v>
      </c>
      <c r="T330" s="1"/>
      <c r="U330" s="3" t="s">
        <v>874</v>
      </c>
      <c r="V330" s="4">
        <v>43312</v>
      </c>
    </row>
    <row r="331" spans="1:22" ht="12.75" x14ac:dyDescent="0.2">
      <c r="A331" s="2">
        <v>43314.686567106481</v>
      </c>
      <c r="B331" s="1" t="s">
        <v>15</v>
      </c>
      <c r="C331" s="1" t="s">
        <v>875</v>
      </c>
      <c r="D331" s="1">
        <v>50</v>
      </c>
      <c r="E331" s="1" t="s">
        <v>66</v>
      </c>
      <c r="F331" s="1">
        <v>5</v>
      </c>
      <c r="G331" s="1" t="s">
        <v>25</v>
      </c>
      <c r="H331" s="1" t="s">
        <v>26</v>
      </c>
      <c r="I331" s="1" t="s">
        <v>0</v>
      </c>
      <c r="J331" s="1"/>
      <c r="K331" s="1" t="s">
        <v>27</v>
      </c>
      <c r="L331" s="1" t="s">
        <v>28</v>
      </c>
      <c r="M331" s="1" t="s">
        <v>18</v>
      </c>
      <c r="N331" s="1" t="s">
        <v>39</v>
      </c>
      <c r="O331" s="1">
        <v>900</v>
      </c>
      <c r="P331" s="1" t="s">
        <v>253</v>
      </c>
      <c r="Q331" s="1" t="s">
        <v>21</v>
      </c>
      <c r="R331" s="1" t="s">
        <v>876</v>
      </c>
      <c r="S331" s="1" t="s">
        <v>365</v>
      </c>
      <c r="T331" s="1"/>
      <c r="U331" s="3" t="s">
        <v>171</v>
      </c>
      <c r="V331" s="4">
        <v>43309</v>
      </c>
    </row>
    <row r="332" spans="1:22" ht="12.75" x14ac:dyDescent="0.2">
      <c r="A332" s="2">
        <v>43314.689293831019</v>
      </c>
      <c r="B332" s="1" t="s">
        <v>15</v>
      </c>
      <c r="C332" s="1" t="s">
        <v>877</v>
      </c>
      <c r="D332" s="1">
        <v>57</v>
      </c>
      <c r="E332" s="1">
        <v>34</v>
      </c>
      <c r="F332" s="1">
        <v>5</v>
      </c>
      <c r="G332" s="1" t="s">
        <v>25</v>
      </c>
      <c r="H332" s="1" t="s">
        <v>26</v>
      </c>
      <c r="I332" s="1" t="s">
        <v>0</v>
      </c>
      <c r="J332" s="1"/>
      <c r="K332" s="1" t="s">
        <v>50</v>
      </c>
      <c r="L332" s="1" t="s">
        <v>28</v>
      </c>
      <c r="M332" s="1" t="s">
        <v>182</v>
      </c>
      <c r="N332" s="1" t="s">
        <v>19</v>
      </c>
      <c r="O332" s="1">
        <v>1500</v>
      </c>
      <c r="P332" s="1" t="s">
        <v>101</v>
      </c>
      <c r="Q332" s="1" t="s">
        <v>21</v>
      </c>
      <c r="R332" s="1" t="s">
        <v>877</v>
      </c>
      <c r="S332" s="1" t="s">
        <v>365</v>
      </c>
      <c r="T332" s="1"/>
      <c r="U332" s="3" t="s">
        <v>171</v>
      </c>
      <c r="V332" s="4">
        <v>43309</v>
      </c>
    </row>
    <row r="333" spans="1:22" ht="12.75" x14ac:dyDescent="0.2">
      <c r="A333" s="2">
        <v>43314.691961458331</v>
      </c>
      <c r="B333" s="1" t="s">
        <v>36</v>
      </c>
      <c r="C333" s="1" t="s">
        <v>878</v>
      </c>
      <c r="D333" s="1">
        <v>40</v>
      </c>
      <c r="E333" s="1" t="s">
        <v>879</v>
      </c>
      <c r="F333" s="1">
        <v>4</v>
      </c>
      <c r="G333" s="4" t="s">
        <v>93</v>
      </c>
      <c r="H333" s="1" t="s">
        <v>26</v>
      </c>
      <c r="I333" s="1" t="s">
        <v>0</v>
      </c>
      <c r="J333" s="1"/>
      <c r="K333" s="1" t="s">
        <v>27</v>
      </c>
      <c r="L333" s="1" t="s">
        <v>57</v>
      </c>
      <c r="M333" s="1" t="s">
        <v>457</v>
      </c>
      <c r="N333" s="1" t="s">
        <v>19</v>
      </c>
      <c r="O333" s="1">
        <v>0</v>
      </c>
      <c r="P333" s="1" t="s">
        <v>54</v>
      </c>
      <c r="Q333" s="1" t="s">
        <v>21</v>
      </c>
      <c r="R333" s="1" t="s">
        <v>878</v>
      </c>
      <c r="S333" s="1" t="s">
        <v>776</v>
      </c>
      <c r="T333" s="1"/>
      <c r="U333" s="3" t="s">
        <v>878</v>
      </c>
      <c r="V333" s="4">
        <v>43314</v>
      </c>
    </row>
    <row r="334" spans="1:22" ht="12.75" x14ac:dyDescent="0.2">
      <c r="A334" s="2">
        <v>43314.692209120374</v>
      </c>
      <c r="B334" s="1" t="s">
        <v>15</v>
      </c>
      <c r="C334" s="1" t="s">
        <v>880</v>
      </c>
      <c r="D334" s="1">
        <v>48</v>
      </c>
      <c r="E334" s="1">
        <v>116</v>
      </c>
      <c r="F334" s="1">
        <v>4</v>
      </c>
      <c r="G334" s="1" t="s">
        <v>25</v>
      </c>
      <c r="H334" s="1" t="s">
        <v>26</v>
      </c>
      <c r="I334" s="1" t="s">
        <v>0</v>
      </c>
      <c r="J334" s="1"/>
      <c r="K334" s="1" t="s">
        <v>27</v>
      </c>
      <c r="L334" s="1" t="s">
        <v>28</v>
      </c>
      <c r="M334" s="1" t="s">
        <v>94</v>
      </c>
      <c r="N334" s="1" t="s">
        <v>39</v>
      </c>
      <c r="O334" s="1">
        <v>1000</v>
      </c>
      <c r="P334" s="1" t="s">
        <v>212</v>
      </c>
      <c r="Q334" s="1" t="s">
        <v>21</v>
      </c>
      <c r="R334" s="1" t="s">
        <v>881</v>
      </c>
      <c r="S334" s="1" t="s">
        <v>365</v>
      </c>
      <c r="T334" s="1"/>
      <c r="U334" s="3" t="s">
        <v>571</v>
      </c>
      <c r="V334" s="4">
        <v>43309</v>
      </c>
    </row>
    <row r="335" spans="1:22" ht="12.75" x14ac:dyDescent="0.2">
      <c r="A335" s="2">
        <v>43314.696423287038</v>
      </c>
      <c r="B335" s="1" t="s">
        <v>15</v>
      </c>
      <c r="C335" s="1" t="s">
        <v>882</v>
      </c>
      <c r="D335" s="1">
        <v>57</v>
      </c>
      <c r="E335" s="5" t="s">
        <v>883</v>
      </c>
      <c r="F335" s="1">
        <v>4</v>
      </c>
      <c r="G335" s="1" t="s">
        <v>25</v>
      </c>
      <c r="H335" s="1" t="s">
        <v>26</v>
      </c>
      <c r="I335" s="1" t="s">
        <v>0</v>
      </c>
      <c r="J335" s="1"/>
      <c r="K335" s="1" t="s">
        <v>27</v>
      </c>
      <c r="L335" s="1" t="s">
        <v>17</v>
      </c>
      <c r="M335" s="1" t="s">
        <v>29</v>
      </c>
      <c r="N335" s="1" t="s">
        <v>19</v>
      </c>
      <c r="O335" s="1">
        <v>0</v>
      </c>
      <c r="P335" s="1" t="s">
        <v>141</v>
      </c>
      <c r="Q335" s="1" t="s">
        <v>21</v>
      </c>
      <c r="R335" s="1" t="s">
        <v>884</v>
      </c>
      <c r="S335" s="1" t="s">
        <v>365</v>
      </c>
      <c r="T335" s="1"/>
      <c r="U335" s="3" t="s">
        <v>171</v>
      </c>
      <c r="V335" s="4">
        <v>43309</v>
      </c>
    </row>
    <row r="336" spans="1:22" ht="12.75" x14ac:dyDescent="0.2">
      <c r="A336" s="2">
        <v>43314.702820057872</v>
      </c>
      <c r="B336" s="1" t="s">
        <v>15</v>
      </c>
      <c r="C336" s="1" t="s">
        <v>885</v>
      </c>
      <c r="D336" s="1">
        <v>53</v>
      </c>
      <c r="E336" s="5" t="s">
        <v>886</v>
      </c>
      <c r="F336" s="1">
        <v>4</v>
      </c>
      <c r="G336" s="1" t="s">
        <v>25</v>
      </c>
      <c r="H336" s="1" t="s">
        <v>26</v>
      </c>
      <c r="I336" s="1" t="s">
        <v>0</v>
      </c>
      <c r="J336" s="1"/>
      <c r="K336" s="1" t="s">
        <v>27</v>
      </c>
      <c r="L336" s="1" t="s">
        <v>136</v>
      </c>
      <c r="M336" s="1" t="s">
        <v>94</v>
      </c>
      <c r="N336" s="1" t="s">
        <v>19</v>
      </c>
      <c r="O336" s="1">
        <v>300</v>
      </c>
      <c r="P336" s="1" t="s">
        <v>54</v>
      </c>
      <c r="Q336" s="1" t="s">
        <v>21</v>
      </c>
      <c r="R336" s="1" t="s">
        <v>887</v>
      </c>
      <c r="S336" s="1" t="s">
        <v>365</v>
      </c>
      <c r="T336" s="1"/>
      <c r="U336" s="3" t="s">
        <v>171</v>
      </c>
      <c r="V336" s="4">
        <v>43309</v>
      </c>
    </row>
    <row r="337" spans="1:22" ht="12.75" x14ac:dyDescent="0.2">
      <c r="A337" s="2">
        <v>43314.707221331017</v>
      </c>
      <c r="B337" s="1" t="s">
        <v>15</v>
      </c>
      <c r="C337" s="1" t="s">
        <v>888</v>
      </c>
      <c r="D337" s="1">
        <v>59</v>
      </c>
      <c r="E337" s="5">
        <v>102</v>
      </c>
      <c r="F337" s="1">
        <v>4</v>
      </c>
      <c r="G337" s="1" t="s">
        <v>25</v>
      </c>
      <c r="H337" s="1" t="s">
        <v>26</v>
      </c>
      <c r="I337" s="1" t="s">
        <v>0</v>
      </c>
      <c r="J337" s="1"/>
      <c r="K337" s="1" t="s">
        <v>27</v>
      </c>
      <c r="L337" s="1" t="s">
        <v>28</v>
      </c>
      <c r="M337" s="1" t="s">
        <v>87</v>
      </c>
      <c r="N337" s="1" t="s">
        <v>19</v>
      </c>
      <c r="O337" s="1">
        <v>6000</v>
      </c>
      <c r="P337" s="1" t="s">
        <v>71</v>
      </c>
      <c r="Q337" s="1" t="s">
        <v>21</v>
      </c>
      <c r="R337" s="1" t="s">
        <v>889</v>
      </c>
      <c r="S337" s="1" t="s">
        <v>365</v>
      </c>
      <c r="T337" s="1"/>
      <c r="U337" s="3" t="s">
        <v>171</v>
      </c>
      <c r="V337" s="4">
        <v>43309</v>
      </c>
    </row>
    <row r="338" spans="1:22" ht="12.75" x14ac:dyDescent="0.2">
      <c r="A338" s="2">
        <v>43314.710098483796</v>
      </c>
      <c r="B338" s="1" t="s">
        <v>15</v>
      </c>
      <c r="C338" s="1" t="s">
        <v>890</v>
      </c>
      <c r="D338" s="1">
        <v>60</v>
      </c>
      <c r="E338" s="1" t="s">
        <v>891</v>
      </c>
      <c r="F338" s="1">
        <v>4</v>
      </c>
      <c r="G338" s="1" t="s">
        <v>25</v>
      </c>
      <c r="H338" s="1" t="s">
        <v>26</v>
      </c>
      <c r="I338" s="1" t="s">
        <v>0</v>
      </c>
      <c r="J338" s="1"/>
      <c r="K338" s="1" t="s">
        <v>27</v>
      </c>
      <c r="L338" s="1" t="s">
        <v>17</v>
      </c>
      <c r="M338" s="1" t="s">
        <v>94</v>
      </c>
      <c r="N338" s="1" t="s">
        <v>19</v>
      </c>
      <c r="O338" s="1">
        <v>500</v>
      </c>
      <c r="P338" s="1" t="s">
        <v>71</v>
      </c>
      <c r="Q338" s="1" t="s">
        <v>21</v>
      </c>
      <c r="R338" s="1" t="s">
        <v>892</v>
      </c>
      <c r="S338" s="1" t="s">
        <v>365</v>
      </c>
      <c r="T338" s="1"/>
      <c r="U338" s="3" t="s">
        <v>171</v>
      </c>
      <c r="V338" s="4">
        <v>43309</v>
      </c>
    </row>
    <row r="339" spans="1:22" ht="12.75" x14ac:dyDescent="0.2">
      <c r="A339" s="2">
        <v>43314.713699224536</v>
      </c>
      <c r="B339" s="1" t="s">
        <v>36</v>
      </c>
      <c r="C339" s="1" t="s">
        <v>578</v>
      </c>
      <c r="D339" s="1">
        <v>65</v>
      </c>
      <c r="E339" s="5">
        <v>296</v>
      </c>
      <c r="F339" s="1">
        <v>4</v>
      </c>
      <c r="G339" s="1" t="s">
        <v>25</v>
      </c>
      <c r="H339" s="1" t="s">
        <v>26</v>
      </c>
      <c r="I339" s="1" t="s">
        <v>0</v>
      </c>
      <c r="J339" s="1"/>
      <c r="K339" s="1" t="s">
        <v>27</v>
      </c>
      <c r="L339" s="1" t="s">
        <v>28</v>
      </c>
      <c r="M339" s="1" t="s">
        <v>94</v>
      </c>
      <c r="N339" s="1" t="s">
        <v>39</v>
      </c>
      <c r="O339" s="1">
        <v>100</v>
      </c>
      <c r="P339" s="1" t="s">
        <v>58</v>
      </c>
      <c r="Q339" s="1" t="s">
        <v>21</v>
      </c>
      <c r="R339" s="1" t="s">
        <v>578</v>
      </c>
      <c r="S339" s="1" t="s">
        <v>592</v>
      </c>
      <c r="T339" s="1"/>
      <c r="U339" s="3" t="s">
        <v>171</v>
      </c>
      <c r="V339" s="4">
        <v>43309</v>
      </c>
    </row>
    <row r="340" spans="1:22" ht="12.75" x14ac:dyDescent="0.2">
      <c r="A340" s="2">
        <v>43314.717256122683</v>
      </c>
      <c r="B340" s="1" t="s">
        <v>15</v>
      </c>
      <c r="C340" s="1" t="s">
        <v>893</v>
      </c>
      <c r="D340" s="1">
        <v>40</v>
      </c>
      <c r="E340" s="1">
        <v>56</v>
      </c>
      <c r="F340" s="1">
        <v>4</v>
      </c>
      <c r="G340" s="1" t="s">
        <v>25</v>
      </c>
      <c r="H340" s="1" t="s">
        <v>26</v>
      </c>
      <c r="I340" s="1" t="s">
        <v>0</v>
      </c>
      <c r="J340" s="1"/>
      <c r="K340" s="1" t="s">
        <v>27</v>
      </c>
      <c r="L340" s="1" t="s">
        <v>17</v>
      </c>
      <c r="M340" s="1" t="s">
        <v>94</v>
      </c>
      <c r="N340" s="1" t="s">
        <v>19</v>
      </c>
      <c r="O340" s="1">
        <v>300</v>
      </c>
      <c r="P340" s="1" t="s">
        <v>58</v>
      </c>
      <c r="Q340" s="1" t="s">
        <v>21</v>
      </c>
      <c r="R340" s="1" t="s">
        <v>894</v>
      </c>
      <c r="S340" s="1" t="s">
        <v>365</v>
      </c>
      <c r="T340" s="1"/>
      <c r="U340" s="3" t="s">
        <v>171</v>
      </c>
      <c r="V340" s="4">
        <v>43309</v>
      </c>
    </row>
    <row r="341" spans="1:22" ht="12.75" x14ac:dyDescent="0.2">
      <c r="A341" s="2">
        <v>43314.718525625001</v>
      </c>
      <c r="B341" s="1" t="s">
        <v>22</v>
      </c>
      <c r="C341" s="1" t="s">
        <v>895</v>
      </c>
      <c r="D341" s="1">
        <v>48</v>
      </c>
      <c r="E341" s="1">
        <v>61</v>
      </c>
      <c r="F341" s="1">
        <v>4</v>
      </c>
      <c r="G341" s="4" t="s">
        <v>93</v>
      </c>
      <c r="H341" s="1" t="s">
        <v>26</v>
      </c>
      <c r="I341" s="1" t="s">
        <v>0</v>
      </c>
      <c r="J341" s="1"/>
      <c r="K341" s="1" t="s">
        <v>27</v>
      </c>
      <c r="L341" s="1" t="s">
        <v>57</v>
      </c>
      <c r="M341" s="1" t="s">
        <v>457</v>
      </c>
      <c r="N341" s="1" t="s">
        <v>19</v>
      </c>
      <c r="O341" s="1">
        <v>0</v>
      </c>
      <c r="P341" s="1" t="s">
        <v>20</v>
      </c>
      <c r="Q341" s="1" t="s">
        <v>95</v>
      </c>
      <c r="R341" s="1" t="s">
        <v>896</v>
      </c>
      <c r="S341" s="1" t="s">
        <v>897</v>
      </c>
      <c r="T341" s="1"/>
      <c r="U341" s="3" t="s">
        <v>896</v>
      </c>
      <c r="V341" s="4">
        <v>43139</v>
      </c>
    </row>
    <row r="342" spans="1:22" ht="12.75" x14ac:dyDescent="0.2">
      <c r="A342" s="2">
        <v>43314.720879733795</v>
      </c>
      <c r="B342" s="1" t="s">
        <v>15</v>
      </c>
      <c r="C342" s="1" t="s">
        <v>898</v>
      </c>
      <c r="D342" s="1">
        <v>50</v>
      </c>
      <c r="E342" s="5">
        <v>293</v>
      </c>
      <c r="F342" s="1">
        <v>8</v>
      </c>
      <c r="G342" s="1" t="s">
        <v>25</v>
      </c>
      <c r="H342" s="1" t="s">
        <v>26</v>
      </c>
      <c r="I342" s="1" t="s">
        <v>0</v>
      </c>
      <c r="J342" s="1"/>
      <c r="K342" s="1" t="s">
        <v>27</v>
      </c>
      <c r="L342" s="1" t="s">
        <v>17</v>
      </c>
      <c r="M342" s="1" t="s">
        <v>94</v>
      </c>
      <c r="N342" s="1" t="s">
        <v>39</v>
      </c>
      <c r="O342" s="1">
        <v>500</v>
      </c>
      <c r="P342" s="1" t="s">
        <v>351</v>
      </c>
      <c r="Q342" s="1" t="s">
        <v>21</v>
      </c>
      <c r="R342" s="1" t="s">
        <v>899</v>
      </c>
      <c r="S342" s="1" t="s">
        <v>352</v>
      </c>
      <c r="T342" s="1"/>
      <c r="U342" s="3" t="s">
        <v>171</v>
      </c>
      <c r="V342" s="4">
        <v>43309</v>
      </c>
    </row>
    <row r="343" spans="1:22" ht="12.75" x14ac:dyDescent="0.2">
      <c r="A343" s="2">
        <v>43314.722885983792</v>
      </c>
      <c r="B343" s="1" t="s">
        <v>15</v>
      </c>
      <c r="C343" s="1" t="s">
        <v>900</v>
      </c>
      <c r="D343" s="1">
        <v>65</v>
      </c>
      <c r="E343" s="1">
        <v>293</v>
      </c>
      <c r="F343" s="1">
        <v>8</v>
      </c>
      <c r="G343" s="1" t="s">
        <v>25</v>
      </c>
      <c r="H343" s="1" t="s">
        <v>26</v>
      </c>
      <c r="I343" s="1" t="s">
        <v>0</v>
      </c>
      <c r="J343" s="1"/>
      <c r="K343" s="1" t="s">
        <v>27</v>
      </c>
      <c r="L343" s="1" t="s">
        <v>28</v>
      </c>
      <c r="M343" s="1" t="s">
        <v>94</v>
      </c>
      <c r="N343" s="1" t="s">
        <v>19</v>
      </c>
      <c r="O343" s="1">
        <v>0</v>
      </c>
      <c r="P343" s="1" t="s">
        <v>901</v>
      </c>
      <c r="Q343" s="1" t="s">
        <v>21</v>
      </c>
      <c r="R343" s="1" t="s">
        <v>902</v>
      </c>
      <c r="S343" s="1" t="s">
        <v>365</v>
      </c>
      <c r="T343" s="1"/>
      <c r="U343" s="3" t="s">
        <v>903</v>
      </c>
      <c r="V343" s="4">
        <v>43309</v>
      </c>
    </row>
    <row r="344" spans="1:22" ht="12.75" x14ac:dyDescent="0.2">
      <c r="A344" s="2">
        <v>43314.724765983796</v>
      </c>
      <c r="B344" s="1" t="s">
        <v>15</v>
      </c>
      <c r="C344" s="1" t="s">
        <v>904</v>
      </c>
      <c r="D344" s="1">
        <v>67</v>
      </c>
      <c r="E344" s="1">
        <v>324</v>
      </c>
      <c r="F344" s="1">
        <v>8</v>
      </c>
      <c r="G344" s="1" t="s">
        <v>25</v>
      </c>
      <c r="H344" s="1" t="s">
        <v>26</v>
      </c>
      <c r="I344" s="1" t="s">
        <v>0</v>
      </c>
      <c r="J344" s="1"/>
      <c r="K344" s="1" t="s">
        <v>27</v>
      </c>
      <c r="L344" s="1" t="s">
        <v>17</v>
      </c>
      <c r="M344" s="1" t="s">
        <v>29</v>
      </c>
      <c r="N344" s="1" t="s">
        <v>19</v>
      </c>
      <c r="O344" s="1">
        <v>0</v>
      </c>
      <c r="P344" s="1" t="s">
        <v>347</v>
      </c>
      <c r="Q344" s="1" t="s">
        <v>21</v>
      </c>
      <c r="R344" s="1" t="s">
        <v>905</v>
      </c>
      <c r="S344" s="1" t="s">
        <v>365</v>
      </c>
      <c r="T344" s="1"/>
      <c r="U344" s="3" t="s">
        <v>202</v>
      </c>
      <c r="V344" s="4">
        <v>43309</v>
      </c>
    </row>
    <row r="345" spans="1:22" ht="12.75" x14ac:dyDescent="0.2">
      <c r="A345" s="2">
        <v>43314.7266299537</v>
      </c>
      <c r="B345" s="1" t="s">
        <v>22</v>
      </c>
      <c r="C345" s="1" t="s">
        <v>906</v>
      </c>
      <c r="D345" s="1">
        <v>23</v>
      </c>
      <c r="E345" s="1" t="s">
        <v>907</v>
      </c>
      <c r="F345" s="1">
        <v>8</v>
      </c>
      <c r="G345" s="1" t="s">
        <v>25</v>
      </c>
      <c r="H345" s="1" t="s">
        <v>26</v>
      </c>
      <c r="I345" s="1" t="s">
        <v>0</v>
      </c>
      <c r="J345" s="1"/>
      <c r="K345" s="1" t="s">
        <v>27</v>
      </c>
      <c r="L345" s="1" t="s">
        <v>28</v>
      </c>
      <c r="M345" s="1" t="s">
        <v>94</v>
      </c>
      <c r="N345" s="1" t="s">
        <v>39</v>
      </c>
      <c r="O345" s="1">
        <v>500</v>
      </c>
      <c r="P345" s="1" t="s">
        <v>58</v>
      </c>
      <c r="Q345" s="1" t="s">
        <v>21</v>
      </c>
      <c r="R345" s="1" t="s">
        <v>902</v>
      </c>
      <c r="S345" s="1" t="s">
        <v>365</v>
      </c>
      <c r="T345" s="1"/>
      <c r="U345" s="3" t="s">
        <v>171</v>
      </c>
      <c r="V345" s="4">
        <v>43309</v>
      </c>
    </row>
    <row r="346" spans="1:22" ht="12.75" x14ac:dyDescent="0.2">
      <c r="A346" s="2">
        <v>43314.728366192125</v>
      </c>
      <c r="B346" s="1" t="s">
        <v>36</v>
      </c>
      <c r="C346" s="1" t="s">
        <v>908</v>
      </c>
      <c r="D346" s="1">
        <v>41</v>
      </c>
      <c r="E346" s="1" t="s">
        <v>909</v>
      </c>
      <c r="F346" s="1">
        <v>8</v>
      </c>
      <c r="G346" s="1" t="s">
        <v>25</v>
      </c>
      <c r="H346" s="1" t="s">
        <v>26</v>
      </c>
      <c r="I346" s="1" t="s">
        <v>0</v>
      </c>
      <c r="J346" s="1"/>
      <c r="K346" s="1" t="s">
        <v>27</v>
      </c>
      <c r="L346" s="1" t="s">
        <v>28</v>
      </c>
      <c r="M346" s="1" t="s">
        <v>94</v>
      </c>
      <c r="N346" s="1" t="s">
        <v>39</v>
      </c>
      <c r="O346" s="1">
        <v>400</v>
      </c>
      <c r="P346" s="1" t="s">
        <v>331</v>
      </c>
      <c r="Q346" s="1" t="s">
        <v>21</v>
      </c>
      <c r="R346" s="1" t="s">
        <v>908</v>
      </c>
      <c r="S346" s="1" t="s">
        <v>365</v>
      </c>
      <c r="T346" s="1"/>
      <c r="U346" s="3" t="s">
        <v>202</v>
      </c>
      <c r="V346" s="4">
        <v>43309</v>
      </c>
    </row>
    <row r="347" spans="1:22" ht="12.75" x14ac:dyDescent="0.2">
      <c r="A347" s="2">
        <v>43314.730548356485</v>
      </c>
      <c r="B347" s="1" t="s">
        <v>15</v>
      </c>
      <c r="C347" s="1" t="s">
        <v>910</v>
      </c>
      <c r="D347" s="1">
        <v>66</v>
      </c>
      <c r="E347" s="1">
        <v>160</v>
      </c>
      <c r="F347" s="1">
        <v>8</v>
      </c>
      <c r="G347" s="1" t="s">
        <v>25</v>
      </c>
      <c r="H347" s="1" t="s">
        <v>26</v>
      </c>
      <c r="I347" s="1" t="s">
        <v>0</v>
      </c>
      <c r="J347" s="1"/>
      <c r="K347" s="1" t="s">
        <v>27</v>
      </c>
      <c r="L347" s="1" t="s">
        <v>28</v>
      </c>
      <c r="M347" s="1" t="s">
        <v>94</v>
      </c>
      <c r="N347" s="1" t="s">
        <v>19</v>
      </c>
      <c r="O347" s="1">
        <v>500</v>
      </c>
      <c r="P347" s="1" t="s">
        <v>341</v>
      </c>
      <c r="Q347" s="1" t="s">
        <v>21</v>
      </c>
      <c r="R347" s="1" t="s">
        <v>902</v>
      </c>
      <c r="S347" s="1" t="s">
        <v>365</v>
      </c>
      <c r="T347" s="1"/>
      <c r="U347" s="3" t="s">
        <v>202</v>
      </c>
      <c r="V347" s="4">
        <v>43309</v>
      </c>
    </row>
    <row r="348" spans="1:22" ht="12.75" x14ac:dyDescent="0.2">
      <c r="A348" s="2">
        <v>43314.732689236116</v>
      </c>
      <c r="B348" s="1" t="s">
        <v>36</v>
      </c>
      <c r="C348" s="1" t="s">
        <v>911</v>
      </c>
      <c r="D348" s="1">
        <v>44</v>
      </c>
      <c r="E348" s="1">
        <v>167</v>
      </c>
      <c r="F348" s="1">
        <v>8</v>
      </c>
      <c r="G348" s="1" t="s">
        <v>25</v>
      </c>
      <c r="H348" s="1" t="s">
        <v>26</v>
      </c>
      <c r="I348" s="1" t="s">
        <v>0</v>
      </c>
      <c r="J348" s="1"/>
      <c r="K348" s="1" t="s">
        <v>27</v>
      </c>
      <c r="L348" s="1" t="s">
        <v>57</v>
      </c>
      <c r="M348" s="1" t="s">
        <v>457</v>
      </c>
      <c r="N348" s="1" t="s">
        <v>19</v>
      </c>
      <c r="O348" s="1">
        <v>0</v>
      </c>
      <c r="P348" s="1" t="s">
        <v>331</v>
      </c>
      <c r="Q348" s="1" t="s">
        <v>21</v>
      </c>
      <c r="R348" s="1" t="s">
        <v>912</v>
      </c>
      <c r="S348" s="1" t="s">
        <v>365</v>
      </c>
      <c r="T348" s="1"/>
      <c r="U348" s="3" t="s">
        <v>202</v>
      </c>
      <c r="V348" s="4">
        <v>43309</v>
      </c>
    </row>
    <row r="349" spans="1:22" ht="12.75" x14ac:dyDescent="0.2">
      <c r="A349" s="2">
        <v>43314.794853032407</v>
      </c>
      <c r="B349" s="1" t="s">
        <v>36</v>
      </c>
      <c r="C349" s="1" t="s">
        <v>913</v>
      </c>
      <c r="D349" s="1">
        <v>55</v>
      </c>
      <c r="E349" s="1" t="s">
        <v>914</v>
      </c>
      <c r="F349" s="1">
        <v>7</v>
      </c>
      <c r="G349" s="1" t="s">
        <v>25</v>
      </c>
      <c r="H349" s="1" t="s">
        <v>26</v>
      </c>
      <c r="I349" s="1" t="s">
        <v>0</v>
      </c>
      <c r="J349" s="1"/>
      <c r="K349" s="1" t="s">
        <v>100</v>
      </c>
      <c r="L349" s="1" t="s">
        <v>28</v>
      </c>
      <c r="M349" s="1" t="s">
        <v>18</v>
      </c>
      <c r="N349" s="1" t="s">
        <v>51</v>
      </c>
      <c r="O349" s="1">
        <v>600</v>
      </c>
      <c r="P349" s="1" t="s">
        <v>58</v>
      </c>
      <c r="Q349" s="1" t="s">
        <v>21</v>
      </c>
      <c r="R349" s="1" t="s">
        <v>52</v>
      </c>
      <c r="S349" s="1" t="s">
        <v>148</v>
      </c>
      <c r="T349" s="1"/>
      <c r="U349" s="3" t="s">
        <v>915</v>
      </c>
      <c r="V349" s="4">
        <v>43301</v>
      </c>
    </row>
    <row r="350" spans="1:22" ht="12.75" x14ac:dyDescent="0.2">
      <c r="A350" s="2">
        <v>43314.802165046298</v>
      </c>
      <c r="B350" s="1" t="s">
        <v>36</v>
      </c>
      <c r="C350" s="1" t="s">
        <v>916</v>
      </c>
      <c r="D350" s="1">
        <v>42</v>
      </c>
      <c r="E350" s="5" t="s">
        <v>917</v>
      </c>
      <c r="F350" s="1">
        <v>8</v>
      </c>
      <c r="G350" s="4" t="s">
        <v>93</v>
      </c>
      <c r="H350" s="1" t="s">
        <v>26</v>
      </c>
      <c r="I350" s="1" t="s">
        <v>0</v>
      </c>
      <c r="J350" s="1"/>
      <c r="K350" s="1" t="s">
        <v>145</v>
      </c>
      <c r="L350" s="1" t="s">
        <v>57</v>
      </c>
      <c r="M350" s="1" t="s">
        <v>457</v>
      </c>
      <c r="N350" s="1" t="s">
        <v>19</v>
      </c>
      <c r="O350" s="1">
        <v>0</v>
      </c>
      <c r="P350" s="1" t="s">
        <v>210</v>
      </c>
      <c r="Q350" s="1" t="s">
        <v>21</v>
      </c>
      <c r="R350" s="1" t="s">
        <v>918</v>
      </c>
      <c r="S350" s="1" t="s">
        <v>776</v>
      </c>
      <c r="T350" s="1"/>
      <c r="U350" s="3" t="s">
        <v>916</v>
      </c>
      <c r="V350" s="4">
        <v>43314</v>
      </c>
    </row>
    <row r="351" spans="1:22" ht="12.75" x14ac:dyDescent="0.2">
      <c r="A351" s="2">
        <v>43315.345821666662</v>
      </c>
      <c r="B351" s="1" t="s">
        <v>36</v>
      </c>
      <c r="C351" s="1" t="s">
        <v>919</v>
      </c>
      <c r="D351" s="1">
        <v>30</v>
      </c>
      <c r="E351" s="1" t="s">
        <v>322</v>
      </c>
      <c r="F351" s="1">
        <v>8</v>
      </c>
      <c r="G351" s="4" t="s">
        <v>34</v>
      </c>
      <c r="H351" s="1" t="s">
        <v>26</v>
      </c>
      <c r="I351" s="1" t="s">
        <v>0</v>
      </c>
      <c r="J351" s="1"/>
      <c r="K351" s="1" t="s">
        <v>103</v>
      </c>
      <c r="L351" s="1" t="s">
        <v>28</v>
      </c>
      <c r="M351" s="1" t="s">
        <v>29</v>
      </c>
      <c r="N351" s="1" t="s">
        <v>19</v>
      </c>
      <c r="O351" s="1">
        <v>300</v>
      </c>
      <c r="P351" s="1" t="s">
        <v>920</v>
      </c>
      <c r="Q351" s="1" t="s">
        <v>21</v>
      </c>
      <c r="R351" s="1" t="s">
        <v>921</v>
      </c>
      <c r="S351" s="1" t="s">
        <v>922</v>
      </c>
      <c r="T351" s="1"/>
      <c r="U351" s="3" t="s">
        <v>921</v>
      </c>
      <c r="V351" s="4">
        <v>43315</v>
      </c>
    </row>
    <row r="352" spans="1:22" ht="12.75" x14ac:dyDescent="0.2">
      <c r="A352" s="2">
        <v>43315.476390324075</v>
      </c>
      <c r="B352" s="1" t="s">
        <v>15</v>
      </c>
      <c r="C352" s="1" t="s">
        <v>923</v>
      </c>
      <c r="D352" s="1">
        <v>39</v>
      </c>
      <c r="E352" s="1">
        <v>72</v>
      </c>
      <c r="F352" s="1">
        <v>1</v>
      </c>
      <c r="G352" s="4" t="s">
        <v>93</v>
      </c>
      <c r="H352" s="1" t="s">
        <v>26</v>
      </c>
      <c r="I352" s="1" t="s">
        <v>0</v>
      </c>
      <c r="J352" s="1"/>
      <c r="K352" s="1" t="s">
        <v>27</v>
      </c>
      <c r="L352" s="1" t="s">
        <v>28</v>
      </c>
      <c r="M352" s="1" t="s">
        <v>18</v>
      </c>
      <c r="N352" s="1" t="s">
        <v>51</v>
      </c>
      <c r="O352" s="1">
        <v>8500</v>
      </c>
      <c r="P352" s="1" t="s">
        <v>294</v>
      </c>
      <c r="Q352" s="1" t="s">
        <v>21</v>
      </c>
      <c r="R352" s="1" t="s">
        <v>924</v>
      </c>
      <c r="S352" s="1" t="s">
        <v>925</v>
      </c>
      <c r="T352" s="1"/>
      <c r="U352" s="3" t="s">
        <v>924</v>
      </c>
      <c r="V352" s="4">
        <v>43315</v>
      </c>
    </row>
    <row r="353" spans="1:22" ht="12.75" x14ac:dyDescent="0.2">
      <c r="A353" s="2">
        <v>43315.567377187501</v>
      </c>
      <c r="B353" s="1" t="s">
        <v>22</v>
      </c>
      <c r="C353" s="1" t="s">
        <v>926</v>
      </c>
      <c r="D353" s="1">
        <v>30</v>
      </c>
      <c r="E353" s="1" t="s">
        <v>927</v>
      </c>
      <c r="F353" s="1">
        <v>7</v>
      </c>
      <c r="G353" s="4" t="s">
        <v>34</v>
      </c>
      <c r="H353" s="1" t="s">
        <v>26</v>
      </c>
      <c r="I353" s="1" t="s">
        <v>0</v>
      </c>
      <c r="J353" s="1"/>
      <c r="K353" s="1" t="s">
        <v>100</v>
      </c>
      <c r="L353" s="1" t="s">
        <v>57</v>
      </c>
      <c r="M353" s="1" t="s">
        <v>457</v>
      </c>
      <c r="N353" s="1" t="s">
        <v>19</v>
      </c>
      <c r="O353" s="1">
        <v>0</v>
      </c>
      <c r="P353" s="1" t="s">
        <v>20</v>
      </c>
      <c r="Q353" s="1" t="s">
        <v>21</v>
      </c>
      <c r="R353" s="1" t="s">
        <v>926</v>
      </c>
      <c r="S353" s="1" t="s">
        <v>928</v>
      </c>
      <c r="T353" s="1"/>
      <c r="U353" s="3" t="s">
        <v>928</v>
      </c>
      <c r="V353" s="4">
        <v>43315</v>
      </c>
    </row>
    <row r="354" spans="1:22" ht="12.75" x14ac:dyDescent="0.2">
      <c r="A354" s="2">
        <v>43315.85111265046</v>
      </c>
      <c r="B354" s="1" t="s">
        <v>15</v>
      </c>
      <c r="C354" s="1" t="s">
        <v>929</v>
      </c>
      <c r="D354" s="1">
        <v>58</v>
      </c>
      <c r="E354" s="1" t="s">
        <v>558</v>
      </c>
      <c r="F354" s="1">
        <v>4</v>
      </c>
      <c r="G354" s="1" t="s">
        <v>25</v>
      </c>
      <c r="H354" s="1" t="s">
        <v>26</v>
      </c>
      <c r="I354" s="1" t="s">
        <v>0</v>
      </c>
      <c r="J354" s="1"/>
      <c r="K354" s="1" t="s">
        <v>27</v>
      </c>
      <c r="L354" s="1" t="s">
        <v>28</v>
      </c>
      <c r="M354" s="1" t="s">
        <v>29</v>
      </c>
      <c r="N354" s="1" t="s">
        <v>39</v>
      </c>
      <c r="O354" s="1">
        <v>500</v>
      </c>
      <c r="P354" s="1" t="s">
        <v>71</v>
      </c>
      <c r="Q354" s="1" t="s">
        <v>21</v>
      </c>
      <c r="R354" s="1" t="s">
        <v>46</v>
      </c>
      <c r="S354" s="1" t="s">
        <v>365</v>
      </c>
      <c r="T354" s="1"/>
      <c r="U354" s="3" t="s">
        <v>202</v>
      </c>
      <c r="V354" s="4">
        <v>43309</v>
      </c>
    </row>
    <row r="355" spans="1:22" ht="12.75" x14ac:dyDescent="0.2">
      <c r="A355" s="2">
        <v>43315.853036527777</v>
      </c>
      <c r="B355" s="1" t="s">
        <v>36</v>
      </c>
      <c r="C355" s="1" t="s">
        <v>930</v>
      </c>
      <c r="D355" s="1">
        <v>54</v>
      </c>
      <c r="E355" s="1" t="s">
        <v>931</v>
      </c>
      <c r="F355" s="1">
        <v>4</v>
      </c>
      <c r="G355" s="1" t="s">
        <v>25</v>
      </c>
      <c r="H355" s="1" t="s">
        <v>26</v>
      </c>
      <c r="I355" s="1" t="s">
        <v>0</v>
      </c>
      <c r="J355" s="1"/>
      <c r="K355" s="1" t="s">
        <v>27</v>
      </c>
      <c r="L355" s="1" t="s">
        <v>28</v>
      </c>
      <c r="M355" s="1" t="s">
        <v>29</v>
      </c>
      <c r="N355" s="1" t="s">
        <v>51</v>
      </c>
      <c r="O355" s="1">
        <v>500</v>
      </c>
      <c r="P355" s="1" t="s">
        <v>341</v>
      </c>
      <c r="Q355" s="1" t="s">
        <v>21</v>
      </c>
      <c r="R355" s="1" t="s">
        <v>932</v>
      </c>
      <c r="S355" s="1" t="s">
        <v>592</v>
      </c>
      <c r="T355" s="1"/>
      <c r="U355" s="3" t="s">
        <v>193</v>
      </c>
      <c r="V355" s="4">
        <v>43309</v>
      </c>
    </row>
    <row r="356" spans="1:22" ht="12.75" x14ac:dyDescent="0.2">
      <c r="A356" s="2">
        <v>43315.854881701394</v>
      </c>
      <c r="B356" s="1" t="s">
        <v>15</v>
      </c>
      <c r="C356" s="1" t="s">
        <v>933</v>
      </c>
      <c r="D356" s="1">
        <v>58</v>
      </c>
      <c r="E356" s="1" t="s">
        <v>883</v>
      </c>
      <c r="F356" s="1">
        <v>4</v>
      </c>
      <c r="G356" s="1" t="s">
        <v>25</v>
      </c>
      <c r="H356" s="1" t="s">
        <v>26</v>
      </c>
      <c r="I356" s="1" t="s">
        <v>0</v>
      </c>
      <c r="J356" s="1"/>
      <c r="K356" s="1" t="s">
        <v>27</v>
      </c>
      <c r="L356" s="1" t="s">
        <v>17</v>
      </c>
      <c r="M356" s="1" t="s">
        <v>29</v>
      </c>
      <c r="N356" s="1" t="s">
        <v>19</v>
      </c>
      <c r="O356" s="1">
        <v>0</v>
      </c>
      <c r="P356" s="1" t="s">
        <v>54</v>
      </c>
      <c r="Q356" s="1" t="s">
        <v>21</v>
      </c>
      <c r="R356" s="1" t="s">
        <v>46</v>
      </c>
      <c r="S356" s="1" t="s">
        <v>365</v>
      </c>
      <c r="T356" s="1"/>
      <c r="U356" s="3" t="s">
        <v>171</v>
      </c>
      <c r="V356" s="4">
        <v>43309</v>
      </c>
    </row>
    <row r="357" spans="1:22" ht="12.75" x14ac:dyDescent="0.2">
      <c r="A357" s="2">
        <v>43315.856676145835</v>
      </c>
      <c r="B357" s="1" t="s">
        <v>36</v>
      </c>
      <c r="C357" s="1" t="s">
        <v>934</v>
      </c>
      <c r="D357" s="1">
        <v>64</v>
      </c>
      <c r="E357" s="1">
        <v>297</v>
      </c>
      <c r="F357" s="1">
        <v>4</v>
      </c>
      <c r="G357" s="1" t="s">
        <v>25</v>
      </c>
      <c r="H357" s="1" t="s">
        <v>26</v>
      </c>
      <c r="I357" s="1" t="s">
        <v>0</v>
      </c>
      <c r="J357" s="1"/>
      <c r="K357" s="1" t="s">
        <v>100</v>
      </c>
      <c r="L357" s="1" t="s">
        <v>57</v>
      </c>
      <c r="M357" s="1" t="s">
        <v>457</v>
      </c>
      <c r="N357" s="1" t="s">
        <v>19</v>
      </c>
      <c r="O357" s="1">
        <v>0</v>
      </c>
      <c r="P357" s="1" t="s">
        <v>331</v>
      </c>
      <c r="Q357" s="1" t="s">
        <v>21</v>
      </c>
      <c r="R357" s="1" t="s">
        <v>613</v>
      </c>
      <c r="S357" s="1" t="s">
        <v>365</v>
      </c>
      <c r="T357" s="1"/>
      <c r="U357" s="3" t="s">
        <v>202</v>
      </c>
      <c r="V357" s="4">
        <v>43309</v>
      </c>
    </row>
    <row r="358" spans="1:22" ht="12.75" x14ac:dyDescent="0.2">
      <c r="A358" s="2">
        <v>43315.858324583329</v>
      </c>
      <c r="B358" s="1" t="s">
        <v>36</v>
      </c>
      <c r="C358" s="1" t="s">
        <v>935</v>
      </c>
      <c r="D358" s="1">
        <v>39</v>
      </c>
      <c r="E358" s="1">
        <v>54</v>
      </c>
      <c r="F358" s="1">
        <v>4</v>
      </c>
      <c r="G358" s="1" t="s">
        <v>25</v>
      </c>
      <c r="H358" s="1" t="s">
        <v>26</v>
      </c>
      <c r="I358" s="1" t="s">
        <v>0</v>
      </c>
      <c r="J358" s="1"/>
      <c r="K358" s="1" t="s">
        <v>27</v>
      </c>
      <c r="L358" s="1" t="s">
        <v>28</v>
      </c>
      <c r="M358" s="1" t="s">
        <v>29</v>
      </c>
      <c r="N358" s="1" t="s">
        <v>19</v>
      </c>
      <c r="O358" s="1">
        <v>400</v>
      </c>
      <c r="P358" s="1" t="s">
        <v>341</v>
      </c>
      <c r="Q358" s="1" t="s">
        <v>21</v>
      </c>
      <c r="R358" s="1" t="s">
        <v>46</v>
      </c>
      <c r="S358" s="1" t="s">
        <v>592</v>
      </c>
      <c r="T358" s="1"/>
      <c r="U358" s="3" t="s">
        <v>171</v>
      </c>
      <c r="V358" s="4">
        <v>43309</v>
      </c>
    </row>
    <row r="359" spans="1:22" ht="12.75" x14ac:dyDescent="0.2">
      <c r="A359" s="2">
        <v>43315.86025056713</v>
      </c>
      <c r="B359" s="1" t="s">
        <v>15</v>
      </c>
      <c r="C359" s="1" t="s">
        <v>936</v>
      </c>
      <c r="D359" s="1">
        <v>46</v>
      </c>
      <c r="E359" s="1" t="s">
        <v>465</v>
      </c>
      <c r="F359" s="1">
        <v>7</v>
      </c>
      <c r="G359" s="1" t="s">
        <v>25</v>
      </c>
      <c r="H359" s="1" t="s">
        <v>26</v>
      </c>
      <c r="I359" s="1" t="s">
        <v>0</v>
      </c>
      <c r="J359" s="1"/>
      <c r="K359" s="1" t="s">
        <v>27</v>
      </c>
      <c r="L359" s="1" t="s">
        <v>57</v>
      </c>
      <c r="M359" s="1" t="s">
        <v>457</v>
      </c>
      <c r="N359" s="1" t="s">
        <v>19</v>
      </c>
      <c r="O359" s="1">
        <v>0</v>
      </c>
      <c r="P359" s="1" t="s">
        <v>324</v>
      </c>
      <c r="Q359" s="1" t="s">
        <v>21</v>
      </c>
      <c r="R359" s="1" t="s">
        <v>175</v>
      </c>
      <c r="S359" s="1" t="s">
        <v>365</v>
      </c>
      <c r="T359" s="1"/>
      <c r="U359" s="3" t="s">
        <v>202</v>
      </c>
      <c r="V359" s="4">
        <v>43309</v>
      </c>
    </row>
    <row r="360" spans="1:22" ht="12.75" x14ac:dyDescent="0.2">
      <c r="A360" s="2">
        <v>43315.862388715279</v>
      </c>
      <c r="B360" s="1" t="s">
        <v>36</v>
      </c>
      <c r="C360" s="1" t="s">
        <v>937</v>
      </c>
      <c r="D360" s="1">
        <v>45</v>
      </c>
      <c r="E360" s="5">
        <v>49</v>
      </c>
      <c r="F360" s="1">
        <v>4</v>
      </c>
      <c r="G360" s="1" t="s">
        <v>25</v>
      </c>
      <c r="H360" s="1" t="s">
        <v>26</v>
      </c>
      <c r="I360" s="1" t="s">
        <v>0</v>
      </c>
      <c r="J360" s="1"/>
      <c r="K360" s="1" t="s">
        <v>27</v>
      </c>
      <c r="L360" s="1" t="s">
        <v>57</v>
      </c>
      <c r="M360" s="1" t="s">
        <v>457</v>
      </c>
      <c r="N360" s="1" t="s">
        <v>19</v>
      </c>
      <c r="O360" s="1">
        <v>0</v>
      </c>
      <c r="P360" s="1" t="s">
        <v>331</v>
      </c>
      <c r="Q360" s="1" t="s">
        <v>21</v>
      </c>
      <c r="R360" s="1" t="s">
        <v>46</v>
      </c>
      <c r="S360" s="1" t="s">
        <v>365</v>
      </c>
      <c r="T360" s="1"/>
      <c r="U360" s="3" t="s">
        <v>193</v>
      </c>
      <c r="V360" s="4">
        <v>43309</v>
      </c>
    </row>
    <row r="361" spans="1:22" ht="12.75" x14ac:dyDescent="0.2">
      <c r="A361" s="2">
        <v>43315.864234189816</v>
      </c>
      <c r="B361" s="1" t="s">
        <v>22</v>
      </c>
      <c r="C361" s="1" t="s">
        <v>938</v>
      </c>
      <c r="D361" s="1">
        <v>42</v>
      </c>
      <c r="E361" s="5">
        <v>40</v>
      </c>
      <c r="F361" s="1">
        <v>9</v>
      </c>
      <c r="G361" s="1" t="s">
        <v>25</v>
      </c>
      <c r="H361" s="1" t="s">
        <v>26</v>
      </c>
      <c r="I361" s="1" t="s">
        <v>0</v>
      </c>
      <c r="J361" s="1"/>
      <c r="K361" s="1" t="s">
        <v>27</v>
      </c>
      <c r="L361" s="1" t="s">
        <v>57</v>
      </c>
      <c r="M361" s="1" t="s">
        <v>457</v>
      </c>
      <c r="N361" s="1" t="s">
        <v>19</v>
      </c>
      <c r="O361" s="1">
        <v>0</v>
      </c>
      <c r="P361" s="1" t="s">
        <v>351</v>
      </c>
      <c r="Q361" s="1" t="s">
        <v>21</v>
      </c>
      <c r="R361" s="1" t="s">
        <v>391</v>
      </c>
      <c r="S361" s="1" t="s">
        <v>365</v>
      </c>
      <c r="T361" s="1"/>
      <c r="U361" s="3" t="s">
        <v>202</v>
      </c>
      <c r="V361" s="4">
        <v>43309</v>
      </c>
    </row>
    <row r="362" spans="1:22" ht="12.75" x14ac:dyDescent="0.2">
      <c r="A362" s="2">
        <v>43315.86612298611</v>
      </c>
      <c r="B362" s="1" t="s">
        <v>22</v>
      </c>
      <c r="C362" s="1" t="s">
        <v>939</v>
      </c>
      <c r="D362" s="1">
        <v>39</v>
      </c>
      <c r="E362" s="1" t="s">
        <v>940</v>
      </c>
      <c r="F362" s="1">
        <v>4</v>
      </c>
      <c r="G362" s="1" t="s">
        <v>25</v>
      </c>
      <c r="H362" s="1" t="s">
        <v>26</v>
      </c>
      <c r="I362" s="1" t="s">
        <v>0</v>
      </c>
      <c r="J362" s="1"/>
      <c r="K362" s="1" t="s">
        <v>50</v>
      </c>
      <c r="L362" s="1" t="s">
        <v>28</v>
      </c>
      <c r="M362" s="1" t="s">
        <v>29</v>
      </c>
      <c r="N362" s="1" t="s">
        <v>51</v>
      </c>
      <c r="O362" s="1">
        <v>400</v>
      </c>
      <c r="P362" s="1" t="s">
        <v>58</v>
      </c>
      <c r="Q362" s="1" t="s">
        <v>21</v>
      </c>
      <c r="R362" s="1" t="s">
        <v>941</v>
      </c>
      <c r="S362" s="1" t="s">
        <v>365</v>
      </c>
      <c r="T362" s="1"/>
      <c r="U362" s="3" t="s">
        <v>202</v>
      </c>
      <c r="V362" s="4">
        <v>43309</v>
      </c>
    </row>
    <row r="363" spans="1:22" ht="12.75" x14ac:dyDescent="0.2">
      <c r="A363" s="2">
        <v>43315.872476944445</v>
      </c>
      <c r="B363" s="1" t="s">
        <v>15</v>
      </c>
      <c r="C363" s="1" t="s">
        <v>942</v>
      </c>
      <c r="D363" s="1">
        <v>59</v>
      </c>
      <c r="E363" s="1">
        <v>263</v>
      </c>
      <c r="F363" s="1">
        <v>4</v>
      </c>
      <c r="G363" s="1" t="s">
        <v>25</v>
      </c>
      <c r="H363" s="1" t="s">
        <v>26</v>
      </c>
      <c r="I363" s="1" t="s">
        <v>0</v>
      </c>
      <c r="J363" s="1"/>
      <c r="K363" s="1" t="s">
        <v>27</v>
      </c>
      <c r="L363" s="1" t="s">
        <v>57</v>
      </c>
      <c r="M363" s="1" t="s">
        <v>457</v>
      </c>
      <c r="N363" s="1" t="s">
        <v>19</v>
      </c>
      <c r="O363" s="1">
        <v>0</v>
      </c>
      <c r="P363" s="1" t="s">
        <v>54</v>
      </c>
      <c r="Q363" s="1" t="s">
        <v>21</v>
      </c>
      <c r="R363" s="1" t="s">
        <v>46</v>
      </c>
      <c r="S363" s="1" t="s">
        <v>943</v>
      </c>
      <c r="T363" s="1"/>
      <c r="U363" s="3" t="s">
        <v>944</v>
      </c>
      <c r="V363" s="4">
        <v>43309</v>
      </c>
    </row>
    <row r="364" spans="1:22" ht="12.75" x14ac:dyDescent="0.2">
      <c r="A364" s="2">
        <v>43315.874224317129</v>
      </c>
      <c r="B364" s="1" t="s">
        <v>15</v>
      </c>
      <c r="C364" s="1" t="s">
        <v>945</v>
      </c>
      <c r="D364" s="1">
        <v>43</v>
      </c>
      <c r="E364" s="5" t="s">
        <v>946</v>
      </c>
      <c r="F364" s="1">
        <v>4</v>
      </c>
      <c r="G364" s="1" t="s">
        <v>25</v>
      </c>
      <c r="H364" s="1" t="s">
        <v>26</v>
      </c>
      <c r="I364" s="1" t="s">
        <v>0</v>
      </c>
      <c r="J364" s="1"/>
      <c r="K364" s="1" t="s">
        <v>27</v>
      </c>
      <c r="L364" s="1" t="s">
        <v>28</v>
      </c>
      <c r="M364" s="1" t="s">
        <v>29</v>
      </c>
      <c r="N364" s="1" t="s">
        <v>51</v>
      </c>
      <c r="O364" s="1">
        <v>100</v>
      </c>
      <c r="P364" s="1" t="s">
        <v>71</v>
      </c>
      <c r="Q364" s="1" t="s">
        <v>21</v>
      </c>
      <c r="R364" s="1" t="s">
        <v>947</v>
      </c>
      <c r="S364" s="1" t="s">
        <v>948</v>
      </c>
      <c r="T364" s="1"/>
      <c r="U364" s="3" t="s">
        <v>202</v>
      </c>
      <c r="V364" s="4">
        <v>43309</v>
      </c>
    </row>
    <row r="365" spans="1:22" ht="12.75" x14ac:dyDescent="0.2">
      <c r="A365" s="2">
        <v>43315.876587303239</v>
      </c>
      <c r="B365" s="1" t="s">
        <v>15</v>
      </c>
      <c r="C365" s="1" t="s">
        <v>949</v>
      </c>
      <c r="D365" s="1">
        <v>50</v>
      </c>
      <c r="E365" s="1" t="s">
        <v>697</v>
      </c>
      <c r="F365" s="1">
        <v>8</v>
      </c>
      <c r="G365" s="1" t="s">
        <v>25</v>
      </c>
      <c r="H365" s="1" t="s">
        <v>26</v>
      </c>
      <c r="I365" s="1" t="s">
        <v>0</v>
      </c>
      <c r="J365" s="1"/>
      <c r="K365" s="1" t="s">
        <v>27</v>
      </c>
      <c r="L365" s="1" t="s">
        <v>28</v>
      </c>
      <c r="M365" s="1" t="s">
        <v>94</v>
      </c>
      <c r="N365" s="1" t="s">
        <v>39</v>
      </c>
      <c r="O365" s="1">
        <v>500</v>
      </c>
      <c r="P365" s="1" t="s">
        <v>341</v>
      </c>
      <c r="Q365" s="1" t="s">
        <v>21</v>
      </c>
      <c r="R365" s="1" t="s">
        <v>950</v>
      </c>
      <c r="S365" s="1" t="s">
        <v>365</v>
      </c>
      <c r="T365" s="1"/>
      <c r="U365" s="3" t="s">
        <v>171</v>
      </c>
      <c r="V365" s="4">
        <v>43309</v>
      </c>
    </row>
    <row r="366" spans="1:22" ht="12.75" x14ac:dyDescent="0.2">
      <c r="A366" s="2">
        <v>43315.878098900459</v>
      </c>
      <c r="B366" s="1" t="s">
        <v>15</v>
      </c>
      <c r="C366" s="1" t="s">
        <v>951</v>
      </c>
      <c r="D366" s="1">
        <v>52</v>
      </c>
      <c r="E366" s="1">
        <v>209</v>
      </c>
      <c r="F366" s="1">
        <v>8</v>
      </c>
      <c r="G366" s="1" t="s">
        <v>25</v>
      </c>
      <c r="H366" s="1" t="s">
        <v>26</v>
      </c>
      <c r="I366" s="1" t="s">
        <v>0</v>
      </c>
      <c r="J366" s="1"/>
      <c r="K366" s="1" t="s">
        <v>27</v>
      </c>
      <c r="L366" s="1" t="s">
        <v>28</v>
      </c>
      <c r="M366" s="1" t="s">
        <v>29</v>
      </c>
      <c r="N366" s="1" t="s">
        <v>39</v>
      </c>
      <c r="O366" s="1">
        <v>500</v>
      </c>
      <c r="P366" s="1" t="s">
        <v>456</v>
      </c>
      <c r="Q366" s="1" t="s">
        <v>21</v>
      </c>
      <c r="R366" s="1" t="s">
        <v>902</v>
      </c>
      <c r="S366" s="1" t="s">
        <v>592</v>
      </c>
      <c r="T366" s="1"/>
      <c r="U366" s="3" t="s">
        <v>171</v>
      </c>
      <c r="V366" s="4">
        <v>43309</v>
      </c>
    </row>
    <row r="367" spans="1:22" ht="12.75" x14ac:dyDescent="0.2">
      <c r="A367" s="2">
        <v>43315.931697372682</v>
      </c>
      <c r="B367" s="1" t="s">
        <v>36</v>
      </c>
      <c r="C367" s="1" t="s">
        <v>952</v>
      </c>
      <c r="D367" s="1">
        <v>73</v>
      </c>
      <c r="E367" s="1">
        <v>22</v>
      </c>
      <c r="F367" s="1">
        <v>3</v>
      </c>
      <c r="G367" s="4" t="s">
        <v>80</v>
      </c>
      <c r="H367" s="1" t="s">
        <v>26</v>
      </c>
      <c r="I367" s="1" t="s">
        <v>0</v>
      </c>
      <c r="J367" s="1"/>
      <c r="K367" s="1" t="s">
        <v>100</v>
      </c>
      <c r="L367" s="1" t="s">
        <v>28</v>
      </c>
      <c r="M367" s="1" t="s">
        <v>29</v>
      </c>
      <c r="N367" s="1" t="s">
        <v>39</v>
      </c>
      <c r="O367" s="1">
        <v>0</v>
      </c>
      <c r="P367" s="1" t="s">
        <v>262</v>
      </c>
      <c r="Q367" s="1" t="s">
        <v>21</v>
      </c>
      <c r="R367" s="1" t="s">
        <v>201</v>
      </c>
      <c r="S367" s="1" t="s">
        <v>453</v>
      </c>
      <c r="T367" s="1"/>
      <c r="U367" s="3" t="s">
        <v>171</v>
      </c>
      <c r="V367" s="4">
        <v>43315</v>
      </c>
    </row>
    <row r="368" spans="1:22" ht="12.75" x14ac:dyDescent="0.2">
      <c r="A368" s="2">
        <v>43315.932020706023</v>
      </c>
      <c r="B368" s="1" t="s">
        <v>36</v>
      </c>
      <c r="C368" s="1" t="s">
        <v>952</v>
      </c>
      <c r="D368" s="1">
        <v>73</v>
      </c>
      <c r="E368" s="1">
        <v>22</v>
      </c>
      <c r="F368" s="1">
        <v>3</v>
      </c>
      <c r="G368" s="4" t="s">
        <v>80</v>
      </c>
      <c r="H368" s="1" t="s">
        <v>26</v>
      </c>
      <c r="I368" s="1" t="s">
        <v>0</v>
      </c>
      <c r="J368" s="1"/>
      <c r="K368" s="1" t="s">
        <v>100</v>
      </c>
      <c r="L368" s="1" t="s">
        <v>28</v>
      </c>
      <c r="M368" s="1" t="s">
        <v>29</v>
      </c>
      <c r="N368" s="1" t="s">
        <v>39</v>
      </c>
      <c r="O368" s="1">
        <v>0</v>
      </c>
      <c r="P368" s="1" t="s">
        <v>262</v>
      </c>
      <c r="Q368" s="1" t="s">
        <v>21</v>
      </c>
      <c r="R368" s="1" t="s">
        <v>201</v>
      </c>
      <c r="S368" s="1" t="s">
        <v>453</v>
      </c>
      <c r="T368" s="1"/>
      <c r="U368" s="3" t="s">
        <v>171</v>
      </c>
      <c r="V368" s="4">
        <v>43315</v>
      </c>
    </row>
    <row r="369" spans="1:22" ht="12.75" x14ac:dyDescent="0.2">
      <c r="A369" s="2">
        <v>43315.936649097217</v>
      </c>
      <c r="B369" s="1" t="s">
        <v>15</v>
      </c>
      <c r="C369" s="1" t="s">
        <v>953</v>
      </c>
      <c r="D369" s="1">
        <v>53</v>
      </c>
      <c r="E369" s="1">
        <v>21</v>
      </c>
      <c r="F369" s="1">
        <v>6</v>
      </c>
      <c r="G369" s="1" t="s">
        <v>111</v>
      </c>
      <c r="H369" s="1" t="s">
        <v>26</v>
      </c>
      <c r="I369" s="1" t="s">
        <v>0</v>
      </c>
      <c r="J369" s="1"/>
      <c r="K369" s="1" t="s">
        <v>27</v>
      </c>
      <c r="L369" s="1" t="s">
        <v>57</v>
      </c>
      <c r="M369" s="1" t="s">
        <v>457</v>
      </c>
      <c r="N369" s="1" t="s">
        <v>19</v>
      </c>
      <c r="O369" s="1">
        <v>0</v>
      </c>
      <c r="P369" s="1" t="s">
        <v>101</v>
      </c>
      <c r="Q369" s="1" t="s">
        <v>21</v>
      </c>
      <c r="R369" s="1" t="s">
        <v>201</v>
      </c>
      <c r="S369" s="1" t="s">
        <v>453</v>
      </c>
      <c r="T369" s="1"/>
      <c r="U369" s="3" t="s">
        <v>171</v>
      </c>
      <c r="V369" s="4">
        <v>43315</v>
      </c>
    </row>
    <row r="370" spans="1:22" ht="12.75" x14ac:dyDescent="0.2">
      <c r="A370" s="2">
        <v>43315.939619456018</v>
      </c>
      <c r="B370" s="1" t="s">
        <v>22</v>
      </c>
      <c r="C370" s="1" t="s">
        <v>954</v>
      </c>
      <c r="D370" s="1">
        <v>38</v>
      </c>
      <c r="E370" s="1" t="s">
        <v>394</v>
      </c>
      <c r="F370" s="1">
        <v>1</v>
      </c>
      <c r="G370" s="1" t="s">
        <v>70</v>
      </c>
      <c r="H370" s="1" t="s">
        <v>26</v>
      </c>
      <c r="I370" s="1" t="s">
        <v>0</v>
      </c>
      <c r="J370" s="1"/>
      <c r="K370" s="1" t="s">
        <v>50</v>
      </c>
      <c r="L370" s="1" t="s">
        <v>57</v>
      </c>
      <c r="M370" s="1" t="s">
        <v>457</v>
      </c>
      <c r="N370" s="1" t="s">
        <v>19</v>
      </c>
      <c r="O370" s="1">
        <v>0</v>
      </c>
      <c r="P370" s="1" t="s">
        <v>20</v>
      </c>
      <c r="Q370" s="1" t="s">
        <v>21</v>
      </c>
      <c r="R370" s="1" t="s">
        <v>955</v>
      </c>
      <c r="S370" s="1" t="s">
        <v>453</v>
      </c>
      <c r="T370" s="1"/>
      <c r="U370" s="3" t="s">
        <v>171</v>
      </c>
      <c r="V370" s="4">
        <v>43315</v>
      </c>
    </row>
    <row r="371" spans="1:22" ht="12.75" x14ac:dyDescent="0.2">
      <c r="A371" s="2">
        <v>43315.941248969903</v>
      </c>
      <c r="B371" s="1" t="s">
        <v>36</v>
      </c>
      <c r="C371" s="1" t="s">
        <v>956</v>
      </c>
      <c r="D371" s="1">
        <v>55</v>
      </c>
      <c r="E371" s="1">
        <v>55</v>
      </c>
      <c r="F371" s="1">
        <v>6</v>
      </c>
      <c r="G371" s="1" t="s">
        <v>70</v>
      </c>
      <c r="H371" s="1" t="s">
        <v>26</v>
      </c>
      <c r="I371" s="1" t="s">
        <v>0</v>
      </c>
      <c r="J371" s="1"/>
      <c r="K371" s="1" t="s">
        <v>27</v>
      </c>
      <c r="L371" s="1" t="s">
        <v>57</v>
      </c>
      <c r="M371" s="1" t="s">
        <v>457</v>
      </c>
      <c r="N371" s="1" t="s">
        <v>19</v>
      </c>
      <c r="O371" s="1">
        <v>0</v>
      </c>
      <c r="P371" s="1" t="s">
        <v>30</v>
      </c>
      <c r="Q371" s="1" t="s">
        <v>21</v>
      </c>
      <c r="R371" s="1" t="s">
        <v>955</v>
      </c>
      <c r="S371" s="1" t="s">
        <v>453</v>
      </c>
      <c r="T371" s="1"/>
      <c r="U371" s="3" t="s">
        <v>171</v>
      </c>
      <c r="V371" s="4">
        <v>43315</v>
      </c>
    </row>
    <row r="372" spans="1:22" ht="12.75" x14ac:dyDescent="0.2">
      <c r="A372" s="2">
        <v>43315.945353553238</v>
      </c>
      <c r="B372" s="1" t="s">
        <v>22</v>
      </c>
      <c r="C372" s="1" t="s">
        <v>957</v>
      </c>
      <c r="D372" s="1">
        <v>43</v>
      </c>
      <c r="E372" s="5" t="s">
        <v>958</v>
      </c>
      <c r="F372" s="1">
        <v>19</v>
      </c>
      <c r="G372" s="4" t="s">
        <v>34</v>
      </c>
      <c r="H372" s="1" t="s">
        <v>26</v>
      </c>
      <c r="I372" s="1" t="s">
        <v>0</v>
      </c>
      <c r="J372" s="1"/>
      <c r="K372" s="1" t="s">
        <v>50</v>
      </c>
      <c r="L372" s="1" t="s">
        <v>136</v>
      </c>
      <c r="M372" s="1" t="s">
        <v>29</v>
      </c>
      <c r="N372" s="1" t="s">
        <v>19</v>
      </c>
      <c r="O372" s="1">
        <v>200</v>
      </c>
      <c r="P372" s="1" t="s">
        <v>58</v>
      </c>
      <c r="Q372" s="1" t="s">
        <v>21</v>
      </c>
      <c r="R372" s="1" t="s">
        <v>201</v>
      </c>
      <c r="S372" s="1" t="s">
        <v>453</v>
      </c>
      <c r="T372" s="1"/>
      <c r="U372" s="3" t="s">
        <v>171</v>
      </c>
      <c r="V372" s="4">
        <v>43315</v>
      </c>
    </row>
    <row r="373" spans="1:22" ht="12.75" x14ac:dyDescent="0.2">
      <c r="A373" s="2">
        <v>43315.95212663195</v>
      </c>
      <c r="B373" s="1" t="s">
        <v>36</v>
      </c>
      <c r="C373" s="1" t="s">
        <v>959</v>
      </c>
      <c r="D373" s="1">
        <v>57</v>
      </c>
      <c r="E373" s="1" t="s">
        <v>604</v>
      </c>
      <c r="F373" s="1">
        <v>6</v>
      </c>
      <c r="G373" s="1" t="s">
        <v>43</v>
      </c>
      <c r="H373" s="1" t="s">
        <v>26</v>
      </c>
      <c r="I373" s="1" t="s">
        <v>0</v>
      </c>
      <c r="J373" s="1"/>
      <c r="K373" s="1" t="s">
        <v>103</v>
      </c>
      <c r="L373" s="1" t="s">
        <v>57</v>
      </c>
      <c r="M373" s="1" t="s">
        <v>457</v>
      </c>
      <c r="N373" s="1" t="s">
        <v>19</v>
      </c>
      <c r="O373" s="1">
        <v>0</v>
      </c>
      <c r="P373" s="1" t="s">
        <v>216</v>
      </c>
      <c r="Q373" s="1" t="s">
        <v>21</v>
      </c>
      <c r="R373" s="1" t="s">
        <v>955</v>
      </c>
      <c r="S373" s="1" t="s">
        <v>453</v>
      </c>
      <c r="T373" s="1"/>
      <c r="U373" s="3" t="s">
        <v>171</v>
      </c>
      <c r="V373" s="4">
        <v>43308</v>
      </c>
    </row>
    <row r="374" spans="1:22" ht="12.75" x14ac:dyDescent="0.2">
      <c r="A374" s="2">
        <v>43315.957147905094</v>
      </c>
      <c r="B374" s="1" t="s">
        <v>22</v>
      </c>
      <c r="C374" s="1" t="s">
        <v>960</v>
      </c>
      <c r="D374" s="1">
        <v>60</v>
      </c>
      <c r="E374" s="1">
        <v>22</v>
      </c>
      <c r="F374" s="1">
        <v>1</v>
      </c>
      <c r="G374" s="1" t="s">
        <v>70</v>
      </c>
      <c r="H374" s="1" t="s">
        <v>26</v>
      </c>
      <c r="I374" s="1" t="s">
        <v>0</v>
      </c>
      <c r="J374" s="1"/>
      <c r="K374" s="1" t="s">
        <v>100</v>
      </c>
      <c r="L374" s="1" t="s">
        <v>57</v>
      </c>
      <c r="M374" s="1" t="s">
        <v>457</v>
      </c>
      <c r="N374" s="1" t="s">
        <v>19</v>
      </c>
      <c r="O374" s="1">
        <v>0</v>
      </c>
      <c r="P374" s="1" t="s">
        <v>312</v>
      </c>
      <c r="Q374" s="1" t="s">
        <v>21</v>
      </c>
      <c r="R374" s="1" t="s">
        <v>201</v>
      </c>
      <c r="S374" s="1" t="s">
        <v>453</v>
      </c>
      <c r="T374" s="1"/>
      <c r="U374" s="3" t="s">
        <v>171</v>
      </c>
      <c r="V374" s="4">
        <v>43315</v>
      </c>
    </row>
    <row r="375" spans="1:22" ht="12.75" x14ac:dyDescent="0.2">
      <c r="A375" s="2">
        <v>43315.961076284722</v>
      </c>
      <c r="B375" s="1" t="s">
        <v>15</v>
      </c>
      <c r="C375" s="1" t="s">
        <v>961</v>
      </c>
      <c r="D375" s="1">
        <v>69</v>
      </c>
      <c r="E375" s="1">
        <v>35</v>
      </c>
      <c r="F375" s="1">
        <v>1</v>
      </c>
      <c r="G375" s="4" t="s">
        <v>26</v>
      </c>
      <c r="H375" s="1" t="s">
        <v>26</v>
      </c>
      <c r="I375" s="1" t="s">
        <v>0</v>
      </c>
      <c r="J375" s="1"/>
      <c r="K375" s="1" t="s">
        <v>27</v>
      </c>
      <c r="L375" s="1" t="s">
        <v>57</v>
      </c>
      <c r="M375" s="1" t="s">
        <v>457</v>
      </c>
      <c r="N375" s="1" t="s">
        <v>19</v>
      </c>
      <c r="O375" s="1">
        <v>0</v>
      </c>
      <c r="P375" s="1" t="s">
        <v>20</v>
      </c>
      <c r="Q375" s="1" t="s">
        <v>21</v>
      </c>
      <c r="R375" s="1" t="s">
        <v>201</v>
      </c>
      <c r="S375" s="1" t="s">
        <v>453</v>
      </c>
      <c r="T375" s="1"/>
      <c r="U375" s="3" t="s">
        <v>171</v>
      </c>
      <c r="V375" s="4">
        <v>43315</v>
      </c>
    </row>
    <row r="376" spans="1:22" ht="12.75" x14ac:dyDescent="0.2">
      <c r="A376" s="2">
        <v>43316.065390173608</v>
      </c>
      <c r="B376" s="1" t="s">
        <v>22</v>
      </c>
      <c r="C376" s="1" t="s">
        <v>962</v>
      </c>
      <c r="D376" s="1">
        <v>33</v>
      </c>
      <c r="E376" s="1" t="s">
        <v>627</v>
      </c>
      <c r="F376" s="1">
        <v>8</v>
      </c>
      <c r="G376" s="1" t="s">
        <v>111</v>
      </c>
      <c r="H376" s="1" t="s">
        <v>26</v>
      </c>
      <c r="I376" s="1" t="s">
        <v>0</v>
      </c>
      <c r="J376" s="1"/>
      <c r="K376" s="1" t="s">
        <v>100</v>
      </c>
      <c r="L376" s="1" t="s">
        <v>57</v>
      </c>
      <c r="M376" s="1" t="s">
        <v>457</v>
      </c>
      <c r="N376" s="1" t="s">
        <v>19</v>
      </c>
      <c r="O376" s="1">
        <v>0</v>
      </c>
      <c r="P376" s="1" t="s">
        <v>30</v>
      </c>
      <c r="Q376" s="1" t="s">
        <v>21</v>
      </c>
      <c r="R376" s="1" t="s">
        <v>201</v>
      </c>
      <c r="S376" s="1" t="s">
        <v>453</v>
      </c>
      <c r="T376" s="1"/>
      <c r="U376" s="3" t="s">
        <v>171</v>
      </c>
      <c r="V376" s="4">
        <v>43316</v>
      </c>
    </row>
    <row r="377" spans="1:22" ht="12.75" x14ac:dyDescent="0.2">
      <c r="A377" s="2">
        <v>43316.067878148147</v>
      </c>
      <c r="B377" s="1" t="s">
        <v>22</v>
      </c>
      <c r="C377" s="1" t="s">
        <v>963</v>
      </c>
      <c r="D377" s="1">
        <v>34</v>
      </c>
      <c r="E377" s="1" t="s">
        <v>964</v>
      </c>
      <c r="F377" s="1">
        <v>6</v>
      </c>
      <c r="G377" s="4" t="s">
        <v>34</v>
      </c>
      <c r="H377" s="1" t="s">
        <v>26</v>
      </c>
      <c r="I377" s="1" t="s">
        <v>0</v>
      </c>
      <c r="J377" s="1"/>
      <c r="K377" s="1" t="s">
        <v>50</v>
      </c>
      <c r="L377" s="1" t="s">
        <v>57</v>
      </c>
      <c r="M377" s="1" t="s">
        <v>457</v>
      </c>
      <c r="N377" s="1" t="s">
        <v>19</v>
      </c>
      <c r="O377" s="1">
        <v>0</v>
      </c>
      <c r="P377" s="1" t="s">
        <v>216</v>
      </c>
      <c r="Q377" s="1" t="s">
        <v>21</v>
      </c>
      <c r="R377" s="1" t="s">
        <v>201</v>
      </c>
      <c r="S377" s="1" t="s">
        <v>453</v>
      </c>
      <c r="T377" s="1"/>
      <c r="U377" s="3" t="s">
        <v>171</v>
      </c>
      <c r="V377" s="4">
        <v>43316</v>
      </c>
    </row>
    <row r="378" spans="1:22" ht="12.75" x14ac:dyDescent="0.2">
      <c r="A378" s="2">
        <v>43316.070131817134</v>
      </c>
      <c r="B378" s="1" t="s">
        <v>36</v>
      </c>
      <c r="C378" s="1" t="s">
        <v>965</v>
      </c>
      <c r="D378" s="1">
        <v>52</v>
      </c>
      <c r="E378" s="1" t="s">
        <v>966</v>
      </c>
      <c r="F378" s="1">
        <v>2</v>
      </c>
      <c r="G378" s="4" t="s">
        <v>26</v>
      </c>
      <c r="H378" s="1" t="s">
        <v>26</v>
      </c>
      <c r="I378" s="1" t="s">
        <v>0</v>
      </c>
      <c r="J378" s="1"/>
      <c r="K378" s="1" t="s">
        <v>27</v>
      </c>
      <c r="L378" s="1" t="s">
        <v>28</v>
      </c>
      <c r="M378" s="1" t="s">
        <v>29</v>
      </c>
      <c r="N378" s="1" t="s">
        <v>39</v>
      </c>
      <c r="O378" s="1">
        <v>0</v>
      </c>
      <c r="P378" s="1" t="s">
        <v>213</v>
      </c>
      <c r="Q378" s="1" t="s">
        <v>21</v>
      </c>
      <c r="R378" s="1" t="s">
        <v>201</v>
      </c>
      <c r="S378" s="1" t="s">
        <v>453</v>
      </c>
      <c r="T378" s="1"/>
      <c r="U378" s="3" t="s">
        <v>171</v>
      </c>
      <c r="V378" s="4">
        <v>43316</v>
      </c>
    </row>
    <row r="379" spans="1:22" ht="12.75" x14ac:dyDescent="0.2">
      <c r="A379" s="2">
        <v>43316.071536087962</v>
      </c>
      <c r="B379" s="1" t="s">
        <v>36</v>
      </c>
      <c r="C379" s="1" t="s">
        <v>967</v>
      </c>
      <c r="D379" s="1">
        <v>48</v>
      </c>
      <c r="E379" s="1">
        <v>30</v>
      </c>
      <c r="F379" s="1">
        <v>4</v>
      </c>
      <c r="G379" s="4" t="s">
        <v>786</v>
      </c>
      <c r="H379" s="1" t="s">
        <v>26</v>
      </c>
      <c r="I379" s="1" t="s">
        <v>0</v>
      </c>
      <c r="J379" s="1"/>
      <c r="K379" s="1" t="s">
        <v>27</v>
      </c>
      <c r="L379" s="1" t="s">
        <v>57</v>
      </c>
      <c r="M379" s="1" t="s">
        <v>457</v>
      </c>
      <c r="N379" s="1" t="s">
        <v>19</v>
      </c>
      <c r="O379" s="1">
        <v>0</v>
      </c>
      <c r="P379" s="1" t="s">
        <v>20</v>
      </c>
      <c r="Q379" s="1" t="s">
        <v>21</v>
      </c>
      <c r="R379" s="1" t="s">
        <v>201</v>
      </c>
      <c r="S379" s="1" t="s">
        <v>453</v>
      </c>
      <c r="T379" s="1"/>
      <c r="U379" s="3" t="s">
        <v>171</v>
      </c>
      <c r="V379" s="4">
        <v>43316</v>
      </c>
    </row>
    <row r="380" spans="1:22" ht="12.75" x14ac:dyDescent="0.2">
      <c r="A380" s="2">
        <v>43316.073334884262</v>
      </c>
      <c r="B380" s="1" t="s">
        <v>36</v>
      </c>
      <c r="C380" s="1" t="s">
        <v>968</v>
      </c>
      <c r="D380" s="1">
        <v>53</v>
      </c>
      <c r="E380" s="1" t="s">
        <v>969</v>
      </c>
      <c r="F380" s="1">
        <v>11</v>
      </c>
      <c r="G380" s="1" t="s">
        <v>70</v>
      </c>
      <c r="H380" s="1" t="s">
        <v>26</v>
      </c>
      <c r="I380" s="1" t="s">
        <v>0</v>
      </c>
      <c r="J380" s="1"/>
      <c r="K380" s="1" t="s">
        <v>27</v>
      </c>
      <c r="L380" s="1" t="s">
        <v>57</v>
      </c>
      <c r="M380" s="1" t="s">
        <v>457</v>
      </c>
      <c r="N380" s="1" t="s">
        <v>19</v>
      </c>
      <c r="O380" s="1">
        <v>0</v>
      </c>
      <c r="P380" s="1" t="s">
        <v>20</v>
      </c>
      <c r="Q380" s="1" t="s">
        <v>21</v>
      </c>
      <c r="R380" s="1" t="s">
        <v>201</v>
      </c>
      <c r="S380" s="1" t="s">
        <v>970</v>
      </c>
      <c r="T380" s="1"/>
      <c r="U380" s="3" t="s">
        <v>171</v>
      </c>
      <c r="V380" s="4">
        <v>43316</v>
      </c>
    </row>
    <row r="381" spans="1:22" ht="12.75" x14ac:dyDescent="0.2">
      <c r="A381" s="2">
        <v>43316.074629201394</v>
      </c>
      <c r="B381" s="1" t="s">
        <v>36</v>
      </c>
      <c r="C381" s="1" t="s">
        <v>971</v>
      </c>
      <c r="D381" s="1">
        <v>46</v>
      </c>
      <c r="E381" s="1" t="s">
        <v>641</v>
      </c>
      <c r="F381" s="1">
        <v>1</v>
      </c>
      <c r="G381" s="4" t="s">
        <v>26</v>
      </c>
      <c r="H381" s="1" t="s">
        <v>26</v>
      </c>
      <c r="I381" s="1" t="s">
        <v>0</v>
      </c>
      <c r="J381" s="1"/>
      <c r="K381" s="1" t="s">
        <v>27</v>
      </c>
      <c r="L381" s="1" t="s">
        <v>57</v>
      </c>
      <c r="M381" s="1" t="s">
        <v>457</v>
      </c>
      <c r="N381" s="1" t="s">
        <v>19</v>
      </c>
      <c r="O381" s="1">
        <v>0</v>
      </c>
      <c r="P381" s="1" t="s">
        <v>20</v>
      </c>
      <c r="Q381" s="1" t="s">
        <v>21</v>
      </c>
      <c r="R381" s="1" t="s">
        <v>201</v>
      </c>
      <c r="S381" s="1" t="s">
        <v>453</v>
      </c>
      <c r="T381" s="1"/>
      <c r="U381" s="3" t="s">
        <v>171</v>
      </c>
      <c r="V381" s="4">
        <v>43316</v>
      </c>
    </row>
    <row r="382" spans="1:22" ht="12.75" x14ac:dyDescent="0.2">
      <c r="A382" s="2">
        <v>43316.076349224539</v>
      </c>
      <c r="B382" s="1" t="s">
        <v>36</v>
      </c>
      <c r="C382" s="1" t="s">
        <v>972</v>
      </c>
      <c r="D382" s="1">
        <v>50</v>
      </c>
      <c r="E382" s="1" t="s">
        <v>761</v>
      </c>
      <c r="F382" s="1">
        <v>11</v>
      </c>
      <c r="G382" s="1" t="s">
        <v>70</v>
      </c>
      <c r="H382" s="1" t="s">
        <v>26</v>
      </c>
      <c r="I382" s="1" t="s">
        <v>0</v>
      </c>
      <c r="J382" s="1"/>
      <c r="K382" s="1" t="s">
        <v>27</v>
      </c>
      <c r="L382" s="1" t="s">
        <v>57</v>
      </c>
      <c r="M382" s="1" t="s">
        <v>457</v>
      </c>
      <c r="N382" s="1" t="s">
        <v>19</v>
      </c>
      <c r="O382" s="1">
        <v>0</v>
      </c>
      <c r="P382" s="1" t="s">
        <v>20</v>
      </c>
      <c r="Q382" s="1" t="s">
        <v>21</v>
      </c>
      <c r="R382" s="1" t="s">
        <v>201</v>
      </c>
      <c r="S382" s="1" t="s">
        <v>453</v>
      </c>
      <c r="T382" s="1"/>
      <c r="U382" s="3" t="s">
        <v>171</v>
      </c>
      <c r="V382" s="4">
        <v>43316</v>
      </c>
    </row>
    <row r="383" spans="1:22" ht="12.75" x14ac:dyDescent="0.2">
      <c r="A383" s="2">
        <v>43316.078602546295</v>
      </c>
      <c r="B383" s="1" t="s">
        <v>22</v>
      </c>
      <c r="C383" s="1" t="s">
        <v>973</v>
      </c>
      <c r="D383" s="1">
        <v>34</v>
      </c>
      <c r="E383" s="1" t="s">
        <v>974</v>
      </c>
      <c r="F383" s="1">
        <v>7</v>
      </c>
      <c r="G383" s="1" t="s">
        <v>25</v>
      </c>
      <c r="H383" s="1" t="s">
        <v>26</v>
      </c>
      <c r="I383" s="1" t="s">
        <v>0</v>
      </c>
      <c r="J383" s="1"/>
      <c r="K383" s="1" t="s">
        <v>103</v>
      </c>
      <c r="L383" s="1" t="s">
        <v>28</v>
      </c>
      <c r="M383" s="1" t="s">
        <v>182</v>
      </c>
      <c r="N383" s="1" t="s">
        <v>51</v>
      </c>
      <c r="O383" s="1">
        <v>2000</v>
      </c>
      <c r="P383" s="1" t="s">
        <v>213</v>
      </c>
      <c r="Q383" s="1" t="s">
        <v>21</v>
      </c>
      <c r="R383" s="1" t="s">
        <v>201</v>
      </c>
      <c r="S383" s="1" t="s">
        <v>453</v>
      </c>
      <c r="T383" s="1"/>
      <c r="U383" s="3" t="s">
        <v>171</v>
      </c>
      <c r="V383" s="4">
        <v>43316</v>
      </c>
    </row>
    <row r="384" spans="1:22" ht="12.75" x14ac:dyDescent="0.2">
      <c r="A384" s="2">
        <v>43316.549923217593</v>
      </c>
      <c r="B384" s="1" t="s">
        <v>22</v>
      </c>
      <c r="C384" s="1" t="s">
        <v>975</v>
      </c>
      <c r="D384" s="1">
        <v>31</v>
      </c>
      <c r="E384" s="1">
        <v>84</v>
      </c>
      <c r="F384" s="1">
        <v>12</v>
      </c>
      <c r="G384" s="1" t="s">
        <v>25</v>
      </c>
      <c r="H384" s="1" t="s">
        <v>26</v>
      </c>
      <c r="I384" s="1" t="s">
        <v>0</v>
      </c>
      <c r="J384" s="1"/>
      <c r="K384" s="1" t="s">
        <v>103</v>
      </c>
      <c r="L384" s="1" t="s">
        <v>57</v>
      </c>
      <c r="M384" s="1" t="s">
        <v>457</v>
      </c>
      <c r="N384" s="1" t="s">
        <v>19</v>
      </c>
      <c r="O384" s="1">
        <v>0</v>
      </c>
      <c r="P384" s="1" t="s">
        <v>640</v>
      </c>
      <c r="Q384" s="1" t="s">
        <v>21</v>
      </c>
      <c r="R384" s="1" t="s">
        <v>201</v>
      </c>
      <c r="S384" s="1" t="s">
        <v>453</v>
      </c>
      <c r="T384" s="1"/>
      <c r="U384" s="3" t="s">
        <v>171</v>
      </c>
      <c r="V384" s="4">
        <v>43316</v>
      </c>
    </row>
    <row r="385" spans="1:22" ht="12.75" x14ac:dyDescent="0.2">
      <c r="A385" s="2">
        <v>43316.551553159719</v>
      </c>
      <c r="B385" s="1" t="s">
        <v>15</v>
      </c>
      <c r="C385" s="1" t="s">
        <v>976</v>
      </c>
      <c r="D385" s="1">
        <v>44</v>
      </c>
      <c r="E385" s="1">
        <v>151</v>
      </c>
      <c r="F385" s="1">
        <v>4</v>
      </c>
      <c r="G385" s="1" t="s">
        <v>323</v>
      </c>
      <c r="H385" s="1" t="s">
        <v>26</v>
      </c>
      <c r="I385" s="1" t="s">
        <v>0</v>
      </c>
      <c r="J385" s="1"/>
      <c r="K385" s="1" t="s">
        <v>50</v>
      </c>
      <c r="L385" s="1" t="s">
        <v>57</v>
      </c>
      <c r="M385" s="1" t="s">
        <v>457</v>
      </c>
      <c r="N385" s="1" t="s">
        <v>19</v>
      </c>
      <c r="O385" s="1">
        <v>0</v>
      </c>
      <c r="P385" s="1" t="s">
        <v>640</v>
      </c>
      <c r="Q385" s="1" t="s">
        <v>21</v>
      </c>
      <c r="R385" s="1" t="s">
        <v>201</v>
      </c>
      <c r="S385" s="1" t="s">
        <v>453</v>
      </c>
      <c r="T385" s="1"/>
      <c r="U385" s="3" t="s">
        <v>171</v>
      </c>
      <c r="V385" s="4">
        <v>43316</v>
      </c>
    </row>
    <row r="386" spans="1:22" ht="12.75" x14ac:dyDescent="0.2">
      <c r="A386" s="2">
        <v>43316.554087569442</v>
      </c>
      <c r="B386" s="1" t="s">
        <v>36</v>
      </c>
      <c r="C386" s="1" t="s">
        <v>977</v>
      </c>
      <c r="D386" s="1">
        <v>51</v>
      </c>
      <c r="E386" s="1" t="s">
        <v>978</v>
      </c>
      <c r="F386" s="1">
        <v>11</v>
      </c>
      <c r="G386" s="1" t="s">
        <v>70</v>
      </c>
      <c r="H386" s="1" t="s">
        <v>26</v>
      </c>
      <c r="I386" s="1" t="s">
        <v>0</v>
      </c>
      <c r="J386" s="1"/>
      <c r="K386" s="1" t="s">
        <v>27</v>
      </c>
      <c r="L386" s="1" t="s">
        <v>57</v>
      </c>
      <c r="M386" s="1" t="s">
        <v>457</v>
      </c>
      <c r="N386" s="1" t="s">
        <v>19</v>
      </c>
      <c r="O386" s="1">
        <v>0</v>
      </c>
      <c r="P386" s="1" t="s">
        <v>645</v>
      </c>
      <c r="Q386" s="1" t="s">
        <v>21</v>
      </c>
      <c r="R386" s="1" t="s">
        <v>201</v>
      </c>
      <c r="S386" s="1" t="s">
        <v>453</v>
      </c>
      <c r="T386" s="1"/>
      <c r="U386" s="3" t="s">
        <v>171</v>
      </c>
      <c r="V386" s="4">
        <v>43316</v>
      </c>
    </row>
    <row r="387" spans="1:22" ht="12.75" x14ac:dyDescent="0.2">
      <c r="A387" s="2">
        <v>43316.557494930559</v>
      </c>
      <c r="B387" s="1" t="s">
        <v>36</v>
      </c>
      <c r="C387" s="1" t="s">
        <v>979</v>
      </c>
      <c r="D387" s="1">
        <v>55</v>
      </c>
      <c r="E387" s="1">
        <v>42</v>
      </c>
      <c r="F387" s="1">
        <v>1</v>
      </c>
      <c r="G387" s="4" t="s">
        <v>26</v>
      </c>
      <c r="H387" s="1" t="s">
        <v>26</v>
      </c>
      <c r="I387" s="1" t="s">
        <v>0</v>
      </c>
      <c r="J387" s="1"/>
      <c r="K387" s="1" t="s">
        <v>161</v>
      </c>
      <c r="L387" s="1" t="s">
        <v>57</v>
      </c>
      <c r="M387" s="1" t="s">
        <v>457</v>
      </c>
      <c r="N387" s="1" t="s">
        <v>19</v>
      </c>
      <c r="O387" s="1">
        <v>0</v>
      </c>
      <c r="P387" s="1" t="s">
        <v>141</v>
      </c>
      <c r="Q387" s="1" t="s">
        <v>21</v>
      </c>
      <c r="R387" s="1" t="s">
        <v>201</v>
      </c>
      <c r="S387" s="1" t="s">
        <v>453</v>
      </c>
      <c r="T387" s="1"/>
      <c r="U387" s="3" t="s">
        <v>171</v>
      </c>
      <c r="V387" s="4">
        <v>43316</v>
      </c>
    </row>
    <row r="388" spans="1:22" ht="12.75" x14ac:dyDescent="0.2">
      <c r="A388" s="2">
        <v>43316.559676666671</v>
      </c>
      <c r="B388" s="1" t="s">
        <v>36</v>
      </c>
      <c r="C388" s="1" t="s">
        <v>980</v>
      </c>
      <c r="D388" s="1">
        <v>57</v>
      </c>
      <c r="E388" s="1">
        <v>59</v>
      </c>
      <c r="F388" s="1">
        <v>2</v>
      </c>
      <c r="G388" s="4" t="s">
        <v>26</v>
      </c>
      <c r="H388" s="1" t="s">
        <v>26</v>
      </c>
      <c r="I388" s="1" t="s">
        <v>0</v>
      </c>
      <c r="J388" s="1"/>
      <c r="K388" s="1" t="s">
        <v>100</v>
      </c>
      <c r="L388" s="1" t="s">
        <v>57</v>
      </c>
      <c r="M388" s="1" t="s">
        <v>457</v>
      </c>
      <c r="N388" s="1" t="s">
        <v>19</v>
      </c>
      <c r="O388" s="1">
        <v>0</v>
      </c>
      <c r="P388" s="1" t="s">
        <v>101</v>
      </c>
      <c r="Q388" s="1" t="s">
        <v>21</v>
      </c>
      <c r="R388" s="1" t="s">
        <v>201</v>
      </c>
      <c r="S388" s="1" t="s">
        <v>453</v>
      </c>
      <c r="T388" s="1"/>
      <c r="U388" s="3" t="s">
        <v>171</v>
      </c>
      <c r="V388" s="4">
        <v>43316</v>
      </c>
    </row>
    <row r="389" spans="1:22" ht="12.75" x14ac:dyDescent="0.2">
      <c r="A389" s="2">
        <v>43316.606452453707</v>
      </c>
      <c r="B389" s="1" t="s">
        <v>36</v>
      </c>
      <c r="C389" s="1" t="s">
        <v>981</v>
      </c>
      <c r="D389" s="1">
        <v>45</v>
      </c>
      <c r="E389" s="1" t="s">
        <v>982</v>
      </c>
      <c r="F389" s="1">
        <v>7</v>
      </c>
      <c r="G389" s="1" t="s">
        <v>99</v>
      </c>
      <c r="H389" s="1" t="s">
        <v>26</v>
      </c>
      <c r="I389" s="1" t="s">
        <v>0</v>
      </c>
      <c r="J389" s="1"/>
      <c r="K389" s="1" t="s">
        <v>27</v>
      </c>
      <c r="L389" s="1" t="s">
        <v>17</v>
      </c>
      <c r="M389" s="1" t="s">
        <v>29</v>
      </c>
      <c r="N389" s="1" t="s">
        <v>19</v>
      </c>
      <c r="O389" s="1">
        <v>300</v>
      </c>
      <c r="P389" s="1" t="s">
        <v>216</v>
      </c>
      <c r="Q389" s="1" t="s">
        <v>21</v>
      </c>
      <c r="R389" s="1" t="s">
        <v>201</v>
      </c>
      <c r="S389" s="1" t="s">
        <v>453</v>
      </c>
      <c r="T389" s="1"/>
      <c r="U389" s="3" t="s">
        <v>171</v>
      </c>
      <c r="V389" s="4">
        <v>43316</v>
      </c>
    </row>
    <row r="390" spans="1:22" ht="12.75" x14ac:dyDescent="0.2">
      <c r="A390" s="2">
        <v>43316.608557094907</v>
      </c>
      <c r="B390" s="1" t="s">
        <v>15</v>
      </c>
      <c r="C390" s="1" t="s">
        <v>983</v>
      </c>
      <c r="D390" s="1">
        <v>78</v>
      </c>
      <c r="E390" s="1">
        <v>83</v>
      </c>
      <c r="F390" s="1">
        <v>7</v>
      </c>
      <c r="G390" s="4" t="s">
        <v>80</v>
      </c>
      <c r="H390" s="1" t="s">
        <v>26</v>
      </c>
      <c r="I390" s="1" t="s">
        <v>0</v>
      </c>
      <c r="J390" s="1"/>
      <c r="K390" s="1" t="s">
        <v>221</v>
      </c>
      <c r="L390" s="1" t="s">
        <v>57</v>
      </c>
      <c r="M390" s="1" t="s">
        <v>457</v>
      </c>
      <c r="N390" s="1" t="s">
        <v>19</v>
      </c>
      <c r="O390" s="1">
        <v>0</v>
      </c>
      <c r="P390" s="1" t="s">
        <v>20</v>
      </c>
      <c r="Q390" s="1" t="s">
        <v>21</v>
      </c>
      <c r="R390" s="1" t="s">
        <v>201</v>
      </c>
      <c r="S390" s="1" t="s">
        <v>453</v>
      </c>
      <c r="T390" s="1"/>
      <c r="U390" s="3" t="s">
        <v>171</v>
      </c>
      <c r="V390" s="4">
        <v>43316</v>
      </c>
    </row>
    <row r="391" spans="1:22" ht="12.75" x14ac:dyDescent="0.2">
      <c r="A391" s="2">
        <v>43316.613780069441</v>
      </c>
      <c r="B391" s="1" t="s">
        <v>22</v>
      </c>
      <c r="C391" s="1" t="s">
        <v>984</v>
      </c>
      <c r="D391" s="1">
        <v>17</v>
      </c>
      <c r="E391" s="1" t="s">
        <v>985</v>
      </c>
      <c r="F391" s="1">
        <v>6</v>
      </c>
      <c r="G391" s="4" t="s">
        <v>34</v>
      </c>
      <c r="H391" s="1" t="s">
        <v>26</v>
      </c>
      <c r="I391" s="1" t="s">
        <v>0</v>
      </c>
      <c r="J391" s="1"/>
      <c r="K391" s="1" t="s">
        <v>50</v>
      </c>
      <c r="L391" s="1" t="s">
        <v>57</v>
      </c>
      <c r="M391" s="1" t="s">
        <v>457</v>
      </c>
      <c r="N391" s="1" t="s">
        <v>19</v>
      </c>
      <c r="O391" s="1">
        <v>0</v>
      </c>
      <c r="P391" s="1" t="s">
        <v>213</v>
      </c>
      <c r="Q391" s="1" t="s">
        <v>21</v>
      </c>
      <c r="R391" s="1" t="s">
        <v>201</v>
      </c>
      <c r="S391" s="1" t="s">
        <v>453</v>
      </c>
      <c r="T391" s="1"/>
      <c r="U391" s="3" t="s">
        <v>171</v>
      </c>
      <c r="V391" s="4">
        <v>43316</v>
      </c>
    </row>
    <row r="392" spans="1:22" ht="12.75" x14ac:dyDescent="0.2">
      <c r="A392" s="2">
        <v>43316.964599814819</v>
      </c>
      <c r="B392" s="1" t="s">
        <v>15</v>
      </c>
      <c r="C392" s="1" t="s">
        <v>986</v>
      </c>
      <c r="D392" s="1">
        <v>57</v>
      </c>
      <c r="E392" s="1" t="s">
        <v>987</v>
      </c>
      <c r="F392" s="1">
        <v>5</v>
      </c>
      <c r="G392" s="4" t="s">
        <v>786</v>
      </c>
      <c r="H392" s="1" t="s">
        <v>26</v>
      </c>
      <c r="I392" s="1" t="s">
        <v>0</v>
      </c>
      <c r="J392" s="1"/>
      <c r="K392" s="1" t="s">
        <v>27</v>
      </c>
      <c r="L392" s="1" t="s">
        <v>17</v>
      </c>
      <c r="M392" s="1" t="s">
        <v>289</v>
      </c>
      <c r="N392" s="1" t="s">
        <v>19</v>
      </c>
      <c r="O392" s="1">
        <v>0</v>
      </c>
      <c r="P392" s="1" t="s">
        <v>71</v>
      </c>
      <c r="Q392" s="1" t="s">
        <v>95</v>
      </c>
      <c r="R392" s="1" t="s">
        <v>986</v>
      </c>
      <c r="S392" s="1" t="s">
        <v>283</v>
      </c>
      <c r="T392" s="1"/>
      <c r="U392" s="3" t="s">
        <v>988</v>
      </c>
      <c r="V392" s="4">
        <v>43316</v>
      </c>
    </row>
    <row r="393" spans="1:22" ht="12.75" x14ac:dyDescent="0.2">
      <c r="A393" s="2">
        <v>43317.403530428244</v>
      </c>
      <c r="B393" s="1" t="s">
        <v>36</v>
      </c>
      <c r="C393" s="1" t="s">
        <v>989</v>
      </c>
      <c r="D393" s="1">
        <v>51</v>
      </c>
      <c r="E393" s="1" t="s">
        <v>990</v>
      </c>
      <c r="F393" s="1">
        <v>8</v>
      </c>
      <c r="G393" s="4" t="s">
        <v>93</v>
      </c>
      <c r="H393" s="1" t="s">
        <v>26</v>
      </c>
      <c r="I393" s="1" t="s">
        <v>0</v>
      </c>
      <c r="J393" s="1"/>
      <c r="K393" s="1" t="s">
        <v>103</v>
      </c>
      <c r="L393" s="1" t="s">
        <v>57</v>
      </c>
      <c r="M393" s="1" t="s">
        <v>457</v>
      </c>
      <c r="N393" s="1" t="s">
        <v>19</v>
      </c>
      <c r="O393" s="1">
        <v>0</v>
      </c>
      <c r="P393" s="1" t="s">
        <v>35</v>
      </c>
      <c r="Q393" s="1" t="s">
        <v>21</v>
      </c>
      <c r="R393" s="1" t="s">
        <v>989</v>
      </c>
      <c r="S393" s="1" t="s">
        <v>870</v>
      </c>
      <c r="T393" s="1"/>
      <c r="U393" s="3" t="s">
        <v>989</v>
      </c>
      <c r="V393" s="4">
        <v>43228</v>
      </c>
    </row>
    <row r="394" spans="1:22" ht="12.75" x14ac:dyDescent="0.2">
      <c r="A394" s="2">
        <v>43317.404889710648</v>
      </c>
      <c r="B394" s="1" t="s">
        <v>36</v>
      </c>
      <c r="C394" s="1" t="s">
        <v>991</v>
      </c>
      <c r="D394" s="1">
        <v>50</v>
      </c>
      <c r="E394" s="1" t="s">
        <v>992</v>
      </c>
      <c r="F394" s="1">
        <v>4</v>
      </c>
      <c r="G394" s="4" t="s">
        <v>93</v>
      </c>
      <c r="H394" s="1" t="s">
        <v>26</v>
      </c>
      <c r="I394" s="1" t="s">
        <v>0</v>
      </c>
      <c r="J394" s="1"/>
      <c r="K394" s="1" t="s">
        <v>27</v>
      </c>
      <c r="L394" s="1" t="s">
        <v>57</v>
      </c>
      <c r="M394" s="1" t="s">
        <v>457</v>
      </c>
      <c r="N394" s="1" t="s">
        <v>19</v>
      </c>
      <c r="O394" s="1">
        <v>0</v>
      </c>
      <c r="P394" s="1" t="s">
        <v>58</v>
      </c>
      <c r="Q394" s="1" t="s">
        <v>21</v>
      </c>
      <c r="R394" s="1" t="s">
        <v>991</v>
      </c>
      <c r="S394" s="1" t="s">
        <v>993</v>
      </c>
      <c r="T394" s="1"/>
      <c r="U394" s="3" t="s">
        <v>991</v>
      </c>
      <c r="V394" s="4">
        <v>43317</v>
      </c>
    </row>
    <row r="395" spans="1:22" ht="12.75" x14ac:dyDescent="0.2">
      <c r="A395" s="2">
        <v>43317.406064247683</v>
      </c>
      <c r="B395" s="1" t="s">
        <v>15</v>
      </c>
      <c r="C395" s="1" t="s">
        <v>994</v>
      </c>
      <c r="D395" s="1">
        <v>51</v>
      </c>
      <c r="E395" s="1">
        <v>31</v>
      </c>
      <c r="F395" s="1">
        <v>4</v>
      </c>
      <c r="G395" s="4" t="s">
        <v>93</v>
      </c>
      <c r="H395" s="1" t="s">
        <v>26</v>
      </c>
      <c r="I395" s="1" t="s">
        <v>0</v>
      </c>
      <c r="J395" s="1"/>
      <c r="K395" s="1" t="s">
        <v>27</v>
      </c>
      <c r="L395" s="1" t="s">
        <v>57</v>
      </c>
      <c r="M395" s="1" t="s">
        <v>457</v>
      </c>
      <c r="N395" s="1" t="s">
        <v>19</v>
      </c>
      <c r="O395" s="1">
        <v>0</v>
      </c>
      <c r="P395" s="1" t="s">
        <v>35</v>
      </c>
      <c r="Q395" s="1" t="s">
        <v>21</v>
      </c>
      <c r="R395" s="1" t="s">
        <v>994</v>
      </c>
      <c r="S395" s="1" t="s">
        <v>870</v>
      </c>
      <c r="T395" s="1"/>
      <c r="U395" s="3" t="s">
        <v>994</v>
      </c>
      <c r="V395" s="4">
        <v>43228</v>
      </c>
    </row>
    <row r="396" spans="1:22" ht="12.75" x14ac:dyDescent="0.2">
      <c r="A396" s="2">
        <v>43317.40679872685</v>
      </c>
      <c r="B396" s="1" t="s">
        <v>15</v>
      </c>
      <c r="C396" s="1" t="s">
        <v>995</v>
      </c>
      <c r="D396" s="1">
        <v>54</v>
      </c>
      <c r="E396" s="1">
        <v>141</v>
      </c>
      <c r="F396" s="1">
        <v>4</v>
      </c>
      <c r="G396" s="4" t="s">
        <v>93</v>
      </c>
      <c r="H396" s="1" t="s">
        <v>26</v>
      </c>
      <c r="I396" s="1" t="s">
        <v>0</v>
      </c>
      <c r="J396" s="1"/>
      <c r="K396" s="1" t="s">
        <v>27</v>
      </c>
      <c r="L396" s="1" t="s">
        <v>136</v>
      </c>
      <c r="M396" s="1" t="s">
        <v>94</v>
      </c>
      <c r="N396" s="1" t="s">
        <v>39</v>
      </c>
      <c r="O396" s="1">
        <v>1500</v>
      </c>
      <c r="P396" s="1" t="s">
        <v>216</v>
      </c>
      <c r="Q396" s="1" t="s">
        <v>21</v>
      </c>
      <c r="R396" s="1" t="s">
        <v>996</v>
      </c>
      <c r="S396" s="1" t="s">
        <v>291</v>
      </c>
      <c r="T396" s="1"/>
      <c r="U396" s="3" t="s">
        <v>997</v>
      </c>
      <c r="V396" s="4">
        <v>43317</v>
      </c>
    </row>
    <row r="397" spans="1:22" ht="12.75" x14ac:dyDescent="0.2">
      <c r="A397" s="2">
        <v>43317.407081550926</v>
      </c>
      <c r="B397" s="1" t="s">
        <v>22</v>
      </c>
      <c r="C397" s="1" t="s">
        <v>998</v>
      </c>
      <c r="D397" s="1">
        <v>60</v>
      </c>
      <c r="E397" s="1">
        <v>84</v>
      </c>
      <c r="F397" s="1">
        <v>4</v>
      </c>
      <c r="G397" s="4" t="s">
        <v>93</v>
      </c>
      <c r="H397" s="1" t="s">
        <v>26</v>
      </c>
      <c r="I397" s="1" t="s">
        <v>0</v>
      </c>
      <c r="J397" s="1"/>
      <c r="K397" s="1" t="s">
        <v>27</v>
      </c>
      <c r="L397" s="1" t="s">
        <v>57</v>
      </c>
      <c r="M397" s="1" t="s">
        <v>457</v>
      </c>
      <c r="N397" s="1" t="s">
        <v>19</v>
      </c>
      <c r="O397" s="1">
        <v>0</v>
      </c>
      <c r="P397" s="1" t="s">
        <v>294</v>
      </c>
      <c r="Q397" s="1" t="s">
        <v>21</v>
      </c>
      <c r="R397" s="1" t="s">
        <v>998</v>
      </c>
      <c r="S397" s="1" t="s">
        <v>776</v>
      </c>
      <c r="T397" s="1"/>
      <c r="U397" s="3" t="s">
        <v>998</v>
      </c>
      <c r="V397" s="4">
        <v>43317</v>
      </c>
    </row>
    <row r="398" spans="1:22" ht="12.75" x14ac:dyDescent="0.2">
      <c r="A398" s="2">
        <v>43317.408389699078</v>
      </c>
      <c r="B398" s="1" t="s">
        <v>36</v>
      </c>
      <c r="C398" s="1" t="s">
        <v>999</v>
      </c>
      <c r="D398" s="1">
        <v>48</v>
      </c>
      <c r="E398" s="1" t="s">
        <v>552</v>
      </c>
      <c r="F398" s="1">
        <v>4</v>
      </c>
      <c r="G398" s="4" t="s">
        <v>93</v>
      </c>
      <c r="H398" s="1" t="s">
        <v>26</v>
      </c>
      <c r="I398" s="1" t="s">
        <v>0</v>
      </c>
      <c r="J398" s="1"/>
      <c r="K398" s="1" t="s">
        <v>27</v>
      </c>
      <c r="L398" s="1" t="s">
        <v>57</v>
      </c>
      <c r="M398" s="1" t="s">
        <v>457</v>
      </c>
      <c r="N398" s="1" t="s">
        <v>19</v>
      </c>
      <c r="O398" s="1">
        <v>0</v>
      </c>
      <c r="P398" s="1" t="s">
        <v>210</v>
      </c>
      <c r="Q398" s="1" t="s">
        <v>21</v>
      </c>
      <c r="R398" s="1" t="s">
        <v>999</v>
      </c>
      <c r="S398" s="1" t="s">
        <v>870</v>
      </c>
      <c r="T398" s="1"/>
      <c r="U398" s="3" t="s">
        <v>1000</v>
      </c>
      <c r="V398" s="4">
        <v>43228</v>
      </c>
    </row>
    <row r="399" spans="1:22" ht="12.75" x14ac:dyDescent="0.2">
      <c r="A399" s="2">
        <v>43317.409752569445</v>
      </c>
      <c r="B399" s="1" t="s">
        <v>22</v>
      </c>
      <c r="C399" s="1" t="s">
        <v>1001</v>
      </c>
      <c r="D399" s="1">
        <v>40</v>
      </c>
      <c r="E399" s="5" t="s">
        <v>760</v>
      </c>
      <c r="F399" s="1">
        <v>4</v>
      </c>
      <c r="G399" s="4" t="s">
        <v>93</v>
      </c>
      <c r="H399" s="1" t="s">
        <v>26</v>
      </c>
      <c r="I399" s="1" t="s">
        <v>0</v>
      </c>
      <c r="J399" s="1"/>
      <c r="K399" s="1" t="s">
        <v>161</v>
      </c>
      <c r="L399" s="1" t="s">
        <v>57</v>
      </c>
      <c r="M399" s="1" t="s">
        <v>457</v>
      </c>
      <c r="N399" s="1" t="s">
        <v>19</v>
      </c>
      <c r="O399" s="1" t="s">
        <v>1002</v>
      </c>
      <c r="P399" s="1" t="s">
        <v>35</v>
      </c>
      <c r="Q399" s="1" t="s">
        <v>152</v>
      </c>
      <c r="R399" s="1" t="s">
        <v>1003</v>
      </c>
      <c r="S399" s="1" t="s">
        <v>1004</v>
      </c>
      <c r="T399" s="1"/>
      <c r="U399" s="3" t="s">
        <v>1005</v>
      </c>
      <c r="V399" s="4">
        <v>43317</v>
      </c>
    </row>
    <row r="400" spans="1:22" ht="12.75" x14ac:dyDescent="0.2">
      <c r="A400" s="2">
        <v>43317.412200509258</v>
      </c>
      <c r="B400" s="1" t="s">
        <v>15</v>
      </c>
      <c r="C400" s="1" t="s">
        <v>1006</v>
      </c>
      <c r="D400" s="1">
        <v>52</v>
      </c>
      <c r="E400" s="5" t="s">
        <v>1007</v>
      </c>
      <c r="F400" s="1">
        <v>4</v>
      </c>
      <c r="G400" s="4" t="s">
        <v>93</v>
      </c>
      <c r="H400" s="1" t="s">
        <v>26</v>
      </c>
      <c r="I400" s="1" t="s">
        <v>0</v>
      </c>
      <c r="J400" s="1"/>
      <c r="K400" s="1" t="s">
        <v>50</v>
      </c>
      <c r="L400" s="1" t="s">
        <v>28</v>
      </c>
      <c r="M400" s="1" t="s">
        <v>94</v>
      </c>
      <c r="N400" s="1" t="s">
        <v>39</v>
      </c>
      <c r="O400" s="6">
        <v>1000</v>
      </c>
      <c r="P400" s="1" t="s">
        <v>758</v>
      </c>
      <c r="Q400" s="1" t="s">
        <v>21</v>
      </c>
      <c r="R400" s="1" t="s">
        <v>1008</v>
      </c>
      <c r="S400" s="1" t="s">
        <v>1009</v>
      </c>
      <c r="T400" s="1"/>
      <c r="U400" s="3" t="s">
        <v>1008</v>
      </c>
      <c r="V400" s="4">
        <v>43228</v>
      </c>
    </row>
    <row r="401" spans="1:22" ht="12.75" x14ac:dyDescent="0.2">
      <c r="A401" s="2">
        <v>43317.416268171291</v>
      </c>
      <c r="B401" s="1" t="s">
        <v>15</v>
      </c>
      <c r="C401" s="1" t="s">
        <v>1010</v>
      </c>
      <c r="D401" s="1">
        <v>58</v>
      </c>
      <c r="E401" s="1">
        <v>63</v>
      </c>
      <c r="F401" s="1">
        <v>4</v>
      </c>
      <c r="G401" s="4" t="s">
        <v>93</v>
      </c>
      <c r="H401" s="1" t="s">
        <v>26</v>
      </c>
      <c r="I401" s="1" t="s">
        <v>0</v>
      </c>
      <c r="J401" s="1"/>
      <c r="K401" s="1" t="s">
        <v>27</v>
      </c>
      <c r="L401" s="1" t="s">
        <v>17</v>
      </c>
      <c r="M401" s="1" t="s">
        <v>289</v>
      </c>
      <c r="N401" s="1" t="s">
        <v>19</v>
      </c>
      <c r="O401" s="1">
        <v>0</v>
      </c>
      <c r="P401" s="1" t="s">
        <v>294</v>
      </c>
      <c r="Q401" s="1" t="s">
        <v>21</v>
      </c>
      <c r="R401" s="1" t="s">
        <v>1010</v>
      </c>
      <c r="S401" s="1" t="s">
        <v>1011</v>
      </c>
      <c r="T401" s="1"/>
      <c r="U401" s="3" t="s">
        <v>1010</v>
      </c>
      <c r="V401" s="4">
        <v>43317</v>
      </c>
    </row>
    <row r="402" spans="1:22" ht="12.75" x14ac:dyDescent="0.2">
      <c r="A402" s="2">
        <v>43317.416351527776</v>
      </c>
      <c r="B402" s="1" t="s">
        <v>15</v>
      </c>
      <c r="C402" s="1" t="s">
        <v>1012</v>
      </c>
      <c r="D402" s="1">
        <v>68</v>
      </c>
      <c r="E402" s="1">
        <v>55</v>
      </c>
      <c r="F402" s="1">
        <v>4</v>
      </c>
      <c r="G402" s="4" t="s">
        <v>93</v>
      </c>
      <c r="H402" s="1" t="s">
        <v>26</v>
      </c>
      <c r="I402" s="1" t="s">
        <v>0</v>
      </c>
      <c r="J402" s="1"/>
      <c r="K402" s="1" t="s">
        <v>145</v>
      </c>
      <c r="L402" s="1" t="s">
        <v>57</v>
      </c>
      <c r="M402" s="1" t="s">
        <v>457</v>
      </c>
      <c r="N402" s="1" t="s">
        <v>51</v>
      </c>
      <c r="O402" s="1" t="s">
        <v>218</v>
      </c>
      <c r="P402" s="1" t="s">
        <v>35</v>
      </c>
      <c r="Q402" s="1" t="s">
        <v>152</v>
      </c>
      <c r="R402" s="1" t="s">
        <v>1012</v>
      </c>
      <c r="S402" s="1" t="s">
        <v>1004</v>
      </c>
      <c r="T402" s="1"/>
      <c r="U402" s="3" t="s">
        <v>1012</v>
      </c>
      <c r="V402" s="4">
        <v>43317</v>
      </c>
    </row>
    <row r="403" spans="1:22" ht="12.75" x14ac:dyDescent="0.2">
      <c r="A403" s="2">
        <v>43317.420470532408</v>
      </c>
      <c r="B403" s="1" t="s">
        <v>36</v>
      </c>
      <c r="C403" s="1" t="s">
        <v>1013</v>
      </c>
      <c r="D403" s="1">
        <v>43</v>
      </c>
      <c r="E403" s="1" t="s">
        <v>697</v>
      </c>
      <c r="F403" s="1">
        <v>4</v>
      </c>
      <c r="G403" s="4" t="s">
        <v>93</v>
      </c>
      <c r="H403" s="1" t="s">
        <v>26</v>
      </c>
      <c r="I403" s="1" t="s">
        <v>0</v>
      </c>
      <c r="J403" s="1"/>
      <c r="K403" s="1" t="s">
        <v>27</v>
      </c>
      <c r="L403" s="1" t="s">
        <v>57</v>
      </c>
      <c r="M403" s="1" t="s">
        <v>457</v>
      </c>
      <c r="N403" s="1" t="s">
        <v>19</v>
      </c>
      <c r="O403" s="1">
        <v>0</v>
      </c>
      <c r="P403" s="1" t="s">
        <v>101</v>
      </c>
      <c r="Q403" s="1" t="s">
        <v>21</v>
      </c>
      <c r="R403" s="1" t="s">
        <v>1013</v>
      </c>
      <c r="S403" s="1" t="s">
        <v>148</v>
      </c>
      <c r="T403" s="1"/>
      <c r="U403" s="3" t="s">
        <v>1013</v>
      </c>
      <c r="V403" s="4">
        <v>43317</v>
      </c>
    </row>
    <row r="404" spans="1:22" ht="12.75" x14ac:dyDescent="0.2">
      <c r="A404" s="2">
        <v>43317.420702719908</v>
      </c>
      <c r="B404" s="1" t="s">
        <v>15</v>
      </c>
      <c r="C404" s="1" t="s">
        <v>1014</v>
      </c>
      <c r="D404" s="1">
        <v>69</v>
      </c>
      <c r="E404" s="1">
        <v>61</v>
      </c>
      <c r="F404" s="1">
        <v>4</v>
      </c>
      <c r="G404" s="4" t="s">
        <v>93</v>
      </c>
      <c r="H404" s="1" t="s">
        <v>26</v>
      </c>
      <c r="I404" s="1" t="s">
        <v>0</v>
      </c>
      <c r="J404" s="1"/>
      <c r="K404" s="1" t="s">
        <v>145</v>
      </c>
      <c r="L404" s="1" t="s">
        <v>57</v>
      </c>
      <c r="M404" s="1" t="s">
        <v>457</v>
      </c>
      <c r="N404" s="1" t="s">
        <v>19</v>
      </c>
      <c r="O404" s="1" t="s">
        <v>1002</v>
      </c>
      <c r="P404" s="1" t="s">
        <v>35</v>
      </c>
      <c r="Q404" s="1" t="s">
        <v>152</v>
      </c>
      <c r="R404" s="1" t="s">
        <v>1014</v>
      </c>
      <c r="S404" s="1" t="s">
        <v>1004</v>
      </c>
      <c r="T404" s="1"/>
      <c r="U404" s="3" t="s">
        <v>1014</v>
      </c>
      <c r="V404" s="4">
        <v>43317</v>
      </c>
    </row>
    <row r="405" spans="1:22" ht="12.75" x14ac:dyDescent="0.2">
      <c r="A405" s="2">
        <v>43317.420793912039</v>
      </c>
      <c r="B405" s="1" t="s">
        <v>15</v>
      </c>
      <c r="C405" s="1" t="s">
        <v>1006</v>
      </c>
      <c r="D405" s="1">
        <v>52</v>
      </c>
      <c r="E405" s="1" t="s">
        <v>1007</v>
      </c>
      <c r="F405" s="1">
        <v>4</v>
      </c>
      <c r="G405" s="4" t="s">
        <v>93</v>
      </c>
      <c r="H405" s="1" t="s">
        <v>26</v>
      </c>
      <c r="I405" s="1" t="s">
        <v>0</v>
      </c>
      <c r="J405" s="1"/>
      <c r="K405" s="1" t="s">
        <v>103</v>
      </c>
      <c r="L405" s="1" t="s">
        <v>28</v>
      </c>
      <c r="M405" s="1" t="s">
        <v>29</v>
      </c>
      <c r="N405" s="1" t="s">
        <v>51</v>
      </c>
      <c r="O405" s="6">
        <v>500</v>
      </c>
      <c r="P405" s="1" t="s">
        <v>210</v>
      </c>
      <c r="Q405" s="1" t="s">
        <v>21</v>
      </c>
      <c r="R405" s="1" t="s">
        <v>1015</v>
      </c>
      <c r="S405" s="1" t="s">
        <v>870</v>
      </c>
      <c r="T405" s="1"/>
      <c r="U405" s="3" t="s">
        <v>1006</v>
      </c>
      <c r="V405" s="4">
        <v>43228</v>
      </c>
    </row>
    <row r="406" spans="1:22" ht="12.75" x14ac:dyDescent="0.2">
      <c r="A406" s="2">
        <v>43317.422319444449</v>
      </c>
      <c r="B406" s="1" t="s">
        <v>36</v>
      </c>
      <c r="C406" s="1" t="s">
        <v>1016</v>
      </c>
      <c r="D406" s="1">
        <v>50</v>
      </c>
      <c r="E406" s="1">
        <v>154</v>
      </c>
      <c r="F406" s="1">
        <v>4</v>
      </c>
      <c r="G406" s="4" t="s">
        <v>93</v>
      </c>
      <c r="H406" s="1" t="s">
        <v>26</v>
      </c>
      <c r="I406" s="1" t="s">
        <v>0</v>
      </c>
      <c r="J406" s="1"/>
      <c r="K406" s="1" t="s">
        <v>145</v>
      </c>
      <c r="L406" s="1" t="s">
        <v>57</v>
      </c>
      <c r="M406" s="1" t="s">
        <v>457</v>
      </c>
      <c r="N406" s="1" t="s">
        <v>19</v>
      </c>
      <c r="O406" s="6" t="s">
        <v>218</v>
      </c>
      <c r="P406" s="1" t="s">
        <v>35</v>
      </c>
      <c r="Q406" s="1" t="s">
        <v>152</v>
      </c>
      <c r="R406" s="1" t="s">
        <v>1016</v>
      </c>
      <c r="S406" s="1" t="s">
        <v>1004</v>
      </c>
      <c r="T406" s="1"/>
      <c r="U406" s="3" t="s">
        <v>1016</v>
      </c>
      <c r="V406" s="4">
        <v>43317</v>
      </c>
    </row>
    <row r="407" spans="1:22" ht="12.75" x14ac:dyDescent="0.2">
      <c r="A407" s="2">
        <v>43317.4241047338</v>
      </c>
      <c r="B407" s="1" t="s">
        <v>36</v>
      </c>
      <c r="C407" s="1" t="s">
        <v>1017</v>
      </c>
      <c r="D407" s="1">
        <v>59</v>
      </c>
      <c r="E407" s="1">
        <v>55</v>
      </c>
      <c r="F407" s="1">
        <v>4</v>
      </c>
      <c r="G407" s="4" t="s">
        <v>93</v>
      </c>
      <c r="H407" s="1" t="s">
        <v>26</v>
      </c>
      <c r="I407" s="1" t="s">
        <v>0</v>
      </c>
      <c r="J407" s="1"/>
      <c r="K407" s="1" t="s">
        <v>145</v>
      </c>
      <c r="L407" s="1" t="s">
        <v>57</v>
      </c>
      <c r="M407" s="1" t="s">
        <v>457</v>
      </c>
      <c r="N407" s="1" t="s">
        <v>19</v>
      </c>
      <c r="O407" s="1" t="s">
        <v>218</v>
      </c>
      <c r="P407" s="1" t="s">
        <v>35</v>
      </c>
      <c r="Q407" s="1" t="s">
        <v>152</v>
      </c>
      <c r="R407" s="1" t="s">
        <v>1017</v>
      </c>
      <c r="S407" s="1" t="s">
        <v>1004</v>
      </c>
      <c r="T407" s="1"/>
      <c r="U407" s="3" t="s">
        <v>1017</v>
      </c>
      <c r="V407" s="4">
        <v>43317</v>
      </c>
    </row>
    <row r="408" spans="1:22" ht="12.75" x14ac:dyDescent="0.2">
      <c r="A408" s="2">
        <v>43317.439564062501</v>
      </c>
      <c r="B408" s="1" t="s">
        <v>15</v>
      </c>
      <c r="C408" s="1" t="s">
        <v>1018</v>
      </c>
      <c r="D408" s="1">
        <v>28</v>
      </c>
      <c r="E408" s="1" t="s">
        <v>1019</v>
      </c>
      <c r="F408" s="1">
        <v>8</v>
      </c>
      <c r="G408" s="4" t="s">
        <v>93</v>
      </c>
      <c r="H408" s="1" t="s">
        <v>26</v>
      </c>
      <c r="I408" s="1" t="s">
        <v>0</v>
      </c>
      <c r="J408" s="1"/>
      <c r="K408" s="1" t="s">
        <v>27</v>
      </c>
      <c r="L408" s="1" t="s">
        <v>28</v>
      </c>
      <c r="M408" s="1" t="s">
        <v>87</v>
      </c>
      <c r="N408" s="1" t="s">
        <v>39</v>
      </c>
      <c r="O408" s="1">
        <v>1000</v>
      </c>
      <c r="P408" s="1" t="s">
        <v>757</v>
      </c>
      <c r="Q408" s="1" t="s">
        <v>21</v>
      </c>
      <c r="R408" s="1" t="s">
        <v>1020</v>
      </c>
      <c r="S408" s="1" t="s">
        <v>1021</v>
      </c>
      <c r="T408" s="1"/>
      <c r="U408" s="3" t="s">
        <v>1020</v>
      </c>
      <c r="V408" s="4">
        <v>43317</v>
      </c>
    </row>
    <row r="409" spans="1:22" ht="12.75" x14ac:dyDescent="0.2">
      <c r="A409" s="2">
        <v>43317.446593101849</v>
      </c>
      <c r="B409" s="1" t="s">
        <v>36</v>
      </c>
      <c r="C409" s="1" t="s">
        <v>1022</v>
      </c>
      <c r="D409" s="1">
        <v>56</v>
      </c>
      <c r="E409" s="1">
        <v>143</v>
      </c>
      <c r="F409" s="1">
        <v>8</v>
      </c>
      <c r="G409" s="4" t="s">
        <v>93</v>
      </c>
      <c r="H409" s="1" t="s">
        <v>26</v>
      </c>
      <c r="I409" s="1" t="s">
        <v>0</v>
      </c>
      <c r="J409" s="1"/>
      <c r="K409" s="1" t="s">
        <v>27</v>
      </c>
      <c r="L409" s="1" t="s">
        <v>57</v>
      </c>
      <c r="M409" s="1" t="s">
        <v>457</v>
      </c>
      <c r="N409" s="1" t="s">
        <v>19</v>
      </c>
      <c r="O409" s="1" t="s">
        <v>218</v>
      </c>
      <c r="P409" s="1" t="s">
        <v>35</v>
      </c>
      <c r="Q409" s="1" t="s">
        <v>152</v>
      </c>
      <c r="R409" s="1" t="s">
        <v>1022</v>
      </c>
      <c r="S409" s="1" t="s">
        <v>1004</v>
      </c>
      <c r="T409" s="1"/>
      <c r="U409" s="3" t="s">
        <v>1022</v>
      </c>
      <c r="V409" s="4">
        <v>43317</v>
      </c>
    </row>
    <row r="410" spans="1:22" ht="12.75" x14ac:dyDescent="0.2">
      <c r="A410" s="2">
        <v>43317.453214027773</v>
      </c>
      <c r="B410" s="1" t="s">
        <v>15</v>
      </c>
      <c r="C410" s="1" t="s">
        <v>1023</v>
      </c>
      <c r="D410" s="1">
        <v>17</v>
      </c>
      <c r="E410" s="1" t="s">
        <v>1019</v>
      </c>
      <c r="F410" s="1">
        <v>8</v>
      </c>
      <c r="G410" s="4" t="s">
        <v>93</v>
      </c>
      <c r="H410" s="1" t="s">
        <v>26</v>
      </c>
      <c r="I410" s="1" t="s">
        <v>0</v>
      </c>
      <c r="J410" s="1"/>
      <c r="K410" s="1" t="s">
        <v>293</v>
      </c>
      <c r="L410" s="1" t="s">
        <v>28</v>
      </c>
      <c r="M410" s="1" t="s">
        <v>29</v>
      </c>
      <c r="N410" s="1" t="s">
        <v>39</v>
      </c>
      <c r="O410" s="1">
        <v>100</v>
      </c>
      <c r="P410" s="1" t="s">
        <v>390</v>
      </c>
      <c r="Q410" s="1" t="s">
        <v>21</v>
      </c>
      <c r="R410" s="1" t="s">
        <v>1020</v>
      </c>
      <c r="S410" s="1" t="s">
        <v>1021</v>
      </c>
      <c r="T410" s="1"/>
      <c r="U410" s="3" t="s">
        <v>1020</v>
      </c>
      <c r="V410" s="4">
        <v>43317</v>
      </c>
    </row>
    <row r="411" spans="1:22" ht="12.75" x14ac:dyDescent="0.2">
      <c r="A411" s="2">
        <v>43317.457292372681</v>
      </c>
      <c r="B411" s="1" t="s">
        <v>15</v>
      </c>
      <c r="C411" s="1" t="s">
        <v>1024</v>
      </c>
      <c r="D411" s="1">
        <v>53</v>
      </c>
      <c r="E411" s="1" t="s">
        <v>1025</v>
      </c>
      <c r="F411" s="1">
        <v>8</v>
      </c>
      <c r="G411" s="4" t="s">
        <v>93</v>
      </c>
      <c r="H411" s="1" t="s">
        <v>26</v>
      </c>
      <c r="I411" s="1" t="s">
        <v>0</v>
      </c>
      <c r="J411" s="1"/>
      <c r="K411" s="1" t="s">
        <v>27</v>
      </c>
      <c r="L411" s="1" t="s">
        <v>28</v>
      </c>
      <c r="M411" s="1" t="s">
        <v>29</v>
      </c>
      <c r="N411" s="1" t="s">
        <v>39</v>
      </c>
      <c r="O411" s="1" t="s">
        <v>1026</v>
      </c>
      <c r="P411" s="1" t="s">
        <v>347</v>
      </c>
      <c r="Q411" s="1" t="s">
        <v>21</v>
      </c>
      <c r="R411" s="1" t="s">
        <v>1020</v>
      </c>
      <c r="S411" s="1" t="s">
        <v>1027</v>
      </c>
      <c r="T411" s="1"/>
      <c r="U411" s="3" t="s">
        <v>1020</v>
      </c>
      <c r="V411" s="4">
        <v>43317</v>
      </c>
    </row>
    <row r="412" spans="1:22" ht="12.75" x14ac:dyDescent="0.2">
      <c r="A412" s="2">
        <v>43317.496760462964</v>
      </c>
      <c r="B412" s="1" t="s">
        <v>36</v>
      </c>
      <c r="C412" s="1" t="s">
        <v>1028</v>
      </c>
      <c r="D412" s="1">
        <v>31</v>
      </c>
      <c r="E412" s="1">
        <v>113</v>
      </c>
      <c r="F412" s="1">
        <v>4</v>
      </c>
      <c r="G412" s="4" t="s">
        <v>93</v>
      </c>
      <c r="H412" s="1" t="s">
        <v>26</v>
      </c>
      <c r="I412" s="1" t="s">
        <v>0</v>
      </c>
      <c r="J412" s="1"/>
      <c r="K412" s="1" t="s">
        <v>16</v>
      </c>
      <c r="L412" s="1" t="s">
        <v>57</v>
      </c>
      <c r="M412" s="1" t="s">
        <v>457</v>
      </c>
      <c r="N412" s="1" t="s">
        <v>19</v>
      </c>
      <c r="O412" s="1">
        <v>0</v>
      </c>
      <c r="P412" s="1" t="s">
        <v>546</v>
      </c>
      <c r="Q412" s="1" t="s">
        <v>21</v>
      </c>
      <c r="R412" s="1" t="s">
        <v>1029</v>
      </c>
      <c r="S412" s="1" t="s">
        <v>291</v>
      </c>
      <c r="T412" s="1"/>
      <c r="U412" s="3" t="s">
        <v>1029</v>
      </c>
      <c r="V412" s="4">
        <v>43317</v>
      </c>
    </row>
    <row r="413" spans="1:22" ht="12.75" x14ac:dyDescent="0.2">
      <c r="A413" s="2">
        <v>43317.499294629626</v>
      </c>
      <c r="B413" s="1" t="s">
        <v>36</v>
      </c>
      <c r="C413" s="1" t="s">
        <v>1029</v>
      </c>
      <c r="D413" s="1">
        <v>31</v>
      </c>
      <c r="E413" s="5">
        <v>113</v>
      </c>
      <c r="F413" s="1">
        <v>4</v>
      </c>
      <c r="G413" s="4" t="s">
        <v>93</v>
      </c>
      <c r="H413" s="1" t="s">
        <v>26</v>
      </c>
      <c r="I413" s="1" t="s">
        <v>0</v>
      </c>
      <c r="J413" s="1"/>
      <c r="K413" s="1" t="s">
        <v>16</v>
      </c>
      <c r="L413" s="1" t="s">
        <v>57</v>
      </c>
      <c r="M413" s="1" t="s">
        <v>457</v>
      </c>
      <c r="N413" s="1" t="s">
        <v>19</v>
      </c>
      <c r="O413" s="1">
        <v>0</v>
      </c>
      <c r="P413" s="1" t="s">
        <v>546</v>
      </c>
      <c r="Q413" s="1" t="s">
        <v>21</v>
      </c>
      <c r="R413" s="1" t="s">
        <v>1029</v>
      </c>
      <c r="S413" s="1" t="s">
        <v>291</v>
      </c>
      <c r="T413" s="1"/>
      <c r="U413" s="3" t="s">
        <v>1029</v>
      </c>
      <c r="V413" s="4">
        <v>43317</v>
      </c>
    </row>
    <row r="414" spans="1:22" ht="12.75" x14ac:dyDescent="0.2">
      <c r="A414" s="2">
        <v>43317.537436354163</v>
      </c>
      <c r="B414" s="1" t="s">
        <v>15</v>
      </c>
      <c r="C414" s="1" t="s">
        <v>1030</v>
      </c>
      <c r="D414" s="1">
        <v>54</v>
      </c>
      <c r="E414" s="5">
        <v>141</v>
      </c>
      <c r="F414" s="1">
        <v>4</v>
      </c>
      <c r="G414" s="4" t="s">
        <v>93</v>
      </c>
      <c r="H414" s="1" t="s">
        <v>26</v>
      </c>
      <c r="I414" s="1" t="s">
        <v>0</v>
      </c>
      <c r="J414" s="1"/>
      <c r="K414" s="1" t="s">
        <v>27</v>
      </c>
      <c r="L414" s="1" t="s">
        <v>28</v>
      </c>
      <c r="M414" s="1" t="s">
        <v>94</v>
      </c>
      <c r="N414" s="1" t="s">
        <v>19</v>
      </c>
      <c r="O414" s="1">
        <v>1500</v>
      </c>
      <c r="P414" s="1" t="s">
        <v>20</v>
      </c>
      <c r="Q414" s="1" t="s">
        <v>21</v>
      </c>
      <c r="R414" s="1" t="s">
        <v>1031</v>
      </c>
      <c r="S414" s="1" t="s">
        <v>1032</v>
      </c>
      <c r="T414" s="1"/>
      <c r="U414" s="3" t="s">
        <v>1033</v>
      </c>
      <c r="V414" s="4">
        <v>43317</v>
      </c>
    </row>
    <row r="415" spans="1:22" ht="12.75" x14ac:dyDescent="0.2">
      <c r="A415" s="2">
        <v>43317.542110543982</v>
      </c>
      <c r="B415" s="1" t="s">
        <v>22</v>
      </c>
      <c r="C415" s="1" t="s">
        <v>1033</v>
      </c>
      <c r="D415" s="1">
        <v>43</v>
      </c>
      <c r="E415" s="1">
        <v>141</v>
      </c>
      <c r="F415" s="1">
        <v>4</v>
      </c>
      <c r="G415" s="4" t="s">
        <v>93</v>
      </c>
      <c r="H415" s="1" t="s">
        <v>26</v>
      </c>
      <c r="I415" s="1" t="s">
        <v>0</v>
      </c>
      <c r="J415" s="1"/>
      <c r="K415" s="1" t="s">
        <v>27</v>
      </c>
      <c r="L415" s="1" t="s">
        <v>136</v>
      </c>
      <c r="M415" s="1" t="s">
        <v>29</v>
      </c>
      <c r="N415" s="1" t="s">
        <v>19</v>
      </c>
      <c r="O415" s="1">
        <v>1500</v>
      </c>
      <c r="P415" s="1" t="s">
        <v>20</v>
      </c>
      <c r="Q415" s="1" t="s">
        <v>21</v>
      </c>
      <c r="R415" s="1" t="s">
        <v>1034</v>
      </c>
      <c r="S415" s="1" t="s">
        <v>1032</v>
      </c>
      <c r="T415" s="1"/>
      <c r="U415" s="3" t="s">
        <v>1035</v>
      </c>
      <c r="V415" s="4">
        <v>43317</v>
      </c>
    </row>
    <row r="416" spans="1:22" ht="12.75" x14ac:dyDescent="0.2">
      <c r="A416" s="2">
        <v>43317.545566793982</v>
      </c>
      <c r="B416" s="1" t="s">
        <v>15</v>
      </c>
      <c r="C416" s="1" t="s">
        <v>1036</v>
      </c>
      <c r="D416" s="1">
        <v>52</v>
      </c>
      <c r="E416" s="1" t="s">
        <v>314</v>
      </c>
      <c r="F416" s="1">
        <v>4</v>
      </c>
      <c r="G416" s="4" t="s">
        <v>93</v>
      </c>
      <c r="H416" s="1" t="s">
        <v>26</v>
      </c>
      <c r="I416" s="1" t="s">
        <v>0</v>
      </c>
      <c r="J416" s="1"/>
      <c r="K416" s="1" t="s">
        <v>27</v>
      </c>
      <c r="L416" s="1" t="s">
        <v>28</v>
      </c>
      <c r="M416" s="1" t="s">
        <v>29</v>
      </c>
      <c r="N416" s="1" t="s">
        <v>39</v>
      </c>
      <c r="O416" s="1">
        <v>150</v>
      </c>
      <c r="P416" s="1" t="s">
        <v>20</v>
      </c>
      <c r="Q416" s="1" t="s">
        <v>21</v>
      </c>
      <c r="R416" s="1" t="s">
        <v>1037</v>
      </c>
      <c r="S416" s="1" t="s">
        <v>776</v>
      </c>
      <c r="T416" s="1"/>
      <c r="U416" s="3" t="s">
        <v>1038</v>
      </c>
      <c r="V416" s="4">
        <v>43317</v>
      </c>
    </row>
    <row r="417" spans="1:22" ht="12.75" x14ac:dyDescent="0.2">
      <c r="A417" s="2">
        <v>43317.573540555561</v>
      </c>
      <c r="B417" s="1" t="s">
        <v>36</v>
      </c>
      <c r="C417" s="1" t="s">
        <v>1039</v>
      </c>
      <c r="D417" s="1">
        <v>48</v>
      </c>
      <c r="E417" s="1" t="s">
        <v>314</v>
      </c>
      <c r="F417" s="1">
        <v>4</v>
      </c>
      <c r="G417" s="4" t="s">
        <v>93</v>
      </c>
      <c r="H417" s="1" t="s">
        <v>26</v>
      </c>
      <c r="I417" s="1" t="s">
        <v>0</v>
      </c>
      <c r="J417" s="1"/>
      <c r="K417" s="1" t="s">
        <v>27</v>
      </c>
      <c r="L417" s="1" t="s">
        <v>17</v>
      </c>
      <c r="M417" s="1" t="s">
        <v>289</v>
      </c>
      <c r="N417" s="1" t="s">
        <v>19</v>
      </c>
      <c r="O417" s="1">
        <v>0</v>
      </c>
      <c r="P417" s="1" t="s">
        <v>20</v>
      </c>
      <c r="Q417" s="1" t="s">
        <v>21</v>
      </c>
      <c r="R417" s="1" t="s">
        <v>1038</v>
      </c>
      <c r="S417" s="1" t="s">
        <v>1040</v>
      </c>
      <c r="T417" s="1"/>
      <c r="U417" s="3" t="s">
        <v>1038</v>
      </c>
      <c r="V417" s="4">
        <v>43317</v>
      </c>
    </row>
    <row r="418" spans="1:22" ht="12.75" x14ac:dyDescent="0.2">
      <c r="A418" s="2">
        <v>43317.651026111111</v>
      </c>
      <c r="B418" s="1" t="s">
        <v>36</v>
      </c>
      <c r="C418" s="1" t="s">
        <v>1041</v>
      </c>
      <c r="D418" s="1">
        <v>46</v>
      </c>
      <c r="E418" s="1">
        <v>25</v>
      </c>
      <c r="F418" s="1">
        <v>1</v>
      </c>
      <c r="G418" s="4" t="s">
        <v>786</v>
      </c>
      <c r="H418" s="1" t="s">
        <v>26</v>
      </c>
      <c r="I418" s="1" t="s">
        <v>0</v>
      </c>
      <c r="J418" s="1"/>
      <c r="K418" s="1" t="s">
        <v>27</v>
      </c>
      <c r="L418" s="1" t="s">
        <v>57</v>
      </c>
      <c r="M418" s="1" t="s">
        <v>457</v>
      </c>
      <c r="N418" s="1" t="s">
        <v>19</v>
      </c>
      <c r="O418" s="1">
        <v>0</v>
      </c>
      <c r="P418" s="1" t="s">
        <v>20</v>
      </c>
      <c r="Q418" s="1" t="s">
        <v>21</v>
      </c>
      <c r="R418" s="1" t="s">
        <v>201</v>
      </c>
      <c r="S418" s="1" t="s">
        <v>453</v>
      </c>
      <c r="T418" s="1"/>
      <c r="U418" s="3" t="s">
        <v>171</v>
      </c>
      <c r="V418" s="4">
        <v>43317</v>
      </c>
    </row>
    <row r="419" spans="1:22" ht="12.75" x14ac:dyDescent="0.2">
      <c r="A419" s="2">
        <v>43317.653087743056</v>
      </c>
      <c r="B419" s="1" t="s">
        <v>22</v>
      </c>
      <c r="C419" s="1" t="s">
        <v>1042</v>
      </c>
      <c r="D419" s="1">
        <v>61</v>
      </c>
      <c r="E419" s="1">
        <v>88</v>
      </c>
      <c r="F419" s="1">
        <v>4</v>
      </c>
      <c r="G419" s="1" t="s">
        <v>99</v>
      </c>
      <c r="H419" s="1" t="s">
        <v>26</v>
      </c>
      <c r="I419" s="1" t="s">
        <v>0</v>
      </c>
      <c r="J419" s="1"/>
      <c r="K419" s="1" t="s">
        <v>27</v>
      </c>
      <c r="L419" s="1" t="s">
        <v>17</v>
      </c>
      <c r="M419" s="1" t="s">
        <v>29</v>
      </c>
      <c r="N419" s="1" t="s">
        <v>19</v>
      </c>
      <c r="O419" s="1">
        <v>0</v>
      </c>
      <c r="P419" s="1" t="s">
        <v>200</v>
      </c>
      <c r="Q419" s="1" t="s">
        <v>21</v>
      </c>
      <c r="R419" s="1" t="s">
        <v>201</v>
      </c>
      <c r="S419" s="1" t="s">
        <v>453</v>
      </c>
      <c r="T419" s="1"/>
      <c r="U419" s="3" t="s">
        <v>171</v>
      </c>
      <c r="V419" s="4">
        <v>43317</v>
      </c>
    </row>
    <row r="420" spans="1:22" ht="12.75" x14ac:dyDescent="0.2">
      <c r="A420" s="2">
        <v>43317.656350810183</v>
      </c>
      <c r="B420" s="1" t="s">
        <v>36</v>
      </c>
      <c r="C420" s="1" t="s">
        <v>1043</v>
      </c>
      <c r="D420" s="1">
        <v>76</v>
      </c>
      <c r="E420" s="1">
        <v>50</v>
      </c>
      <c r="F420" s="1">
        <v>2</v>
      </c>
      <c r="G420" s="1" t="s">
        <v>43</v>
      </c>
      <c r="H420" s="1" t="s">
        <v>26</v>
      </c>
      <c r="I420" s="1" t="s">
        <v>0</v>
      </c>
      <c r="J420" s="1"/>
      <c r="K420" s="1" t="s">
        <v>27</v>
      </c>
      <c r="L420" s="1" t="s">
        <v>57</v>
      </c>
      <c r="M420" s="1" t="s">
        <v>457</v>
      </c>
      <c r="N420" s="1" t="s">
        <v>19</v>
      </c>
      <c r="O420" s="1">
        <v>0</v>
      </c>
      <c r="P420" s="1" t="s">
        <v>216</v>
      </c>
      <c r="Q420" s="1" t="s">
        <v>21</v>
      </c>
      <c r="R420" s="1" t="s">
        <v>201</v>
      </c>
      <c r="S420" s="1" t="s">
        <v>453</v>
      </c>
      <c r="T420" s="1"/>
      <c r="U420" s="3" t="s">
        <v>171</v>
      </c>
      <c r="V420" s="4">
        <v>43317</v>
      </c>
    </row>
    <row r="421" spans="1:22" ht="12.75" x14ac:dyDescent="0.2">
      <c r="A421" s="2">
        <v>43317.663972858798</v>
      </c>
      <c r="B421" s="1" t="s">
        <v>36</v>
      </c>
      <c r="C421" s="1" t="s">
        <v>1044</v>
      </c>
      <c r="D421" s="1">
        <v>66</v>
      </c>
      <c r="E421" s="1">
        <v>33</v>
      </c>
      <c r="F421" s="1">
        <v>2</v>
      </c>
      <c r="G421" s="4" t="s">
        <v>26</v>
      </c>
      <c r="H421" s="1" t="s">
        <v>26</v>
      </c>
      <c r="I421" s="1" t="s">
        <v>0</v>
      </c>
      <c r="J421" s="1"/>
      <c r="K421" s="1" t="s">
        <v>27</v>
      </c>
      <c r="L421" s="1" t="s">
        <v>57</v>
      </c>
      <c r="M421" s="1" t="s">
        <v>457</v>
      </c>
      <c r="N421" s="1" t="s">
        <v>19</v>
      </c>
      <c r="O421" s="1">
        <v>0</v>
      </c>
      <c r="P421" s="1" t="s">
        <v>58</v>
      </c>
      <c r="Q421" s="1" t="s">
        <v>21</v>
      </c>
      <c r="R421" s="1" t="s">
        <v>201</v>
      </c>
      <c r="S421" s="1" t="s">
        <v>453</v>
      </c>
      <c r="T421" s="1"/>
      <c r="U421" s="3" t="s">
        <v>1045</v>
      </c>
      <c r="V421" s="4">
        <v>43308</v>
      </c>
    </row>
    <row r="422" spans="1:22" ht="12.75" x14ac:dyDescent="0.2">
      <c r="A422" s="2">
        <v>43317.668006597218</v>
      </c>
      <c r="B422" s="1" t="s">
        <v>36</v>
      </c>
      <c r="C422" s="1" t="s">
        <v>1046</v>
      </c>
      <c r="D422" s="1">
        <v>51</v>
      </c>
      <c r="E422" s="1" t="s">
        <v>217</v>
      </c>
      <c r="F422" s="1">
        <v>2</v>
      </c>
      <c r="G422" s="4" t="s">
        <v>26</v>
      </c>
      <c r="H422" s="1" t="s">
        <v>26</v>
      </c>
      <c r="I422" s="1" t="s">
        <v>0</v>
      </c>
      <c r="J422" s="1"/>
      <c r="K422" s="1" t="s">
        <v>27</v>
      </c>
      <c r="L422" s="1" t="s">
        <v>57</v>
      </c>
      <c r="M422" s="1" t="s">
        <v>457</v>
      </c>
      <c r="N422" s="1" t="s">
        <v>19</v>
      </c>
      <c r="O422" s="1">
        <v>0</v>
      </c>
      <c r="P422" s="1" t="s">
        <v>54</v>
      </c>
      <c r="Q422" s="1" t="s">
        <v>21</v>
      </c>
      <c r="R422" s="1" t="s">
        <v>201</v>
      </c>
      <c r="S422" s="1" t="s">
        <v>453</v>
      </c>
      <c r="T422" s="1"/>
      <c r="U422" s="3" t="s">
        <v>171</v>
      </c>
      <c r="V422" s="4">
        <v>43317</v>
      </c>
    </row>
    <row r="423" spans="1:22" ht="12.75" x14ac:dyDescent="0.2">
      <c r="A423" s="2">
        <v>43317.669587384255</v>
      </c>
      <c r="B423" s="1" t="s">
        <v>22</v>
      </c>
      <c r="C423" s="1" t="s">
        <v>1047</v>
      </c>
      <c r="D423" s="1">
        <v>40</v>
      </c>
      <c r="E423" s="1" t="s">
        <v>646</v>
      </c>
      <c r="F423" s="1">
        <v>2</v>
      </c>
      <c r="G423" s="1" t="s">
        <v>43</v>
      </c>
      <c r="H423" s="1" t="s">
        <v>26</v>
      </c>
      <c r="I423" s="1" t="s">
        <v>0</v>
      </c>
      <c r="J423" s="1"/>
      <c r="K423" s="1" t="s">
        <v>100</v>
      </c>
      <c r="L423" s="1" t="s">
        <v>28</v>
      </c>
      <c r="M423" s="1" t="s">
        <v>29</v>
      </c>
      <c r="N423" s="1" t="s">
        <v>39</v>
      </c>
      <c r="O423" s="1">
        <v>0</v>
      </c>
      <c r="P423" s="1" t="s">
        <v>44</v>
      </c>
      <c r="Q423" s="1" t="s">
        <v>21</v>
      </c>
      <c r="R423" s="1" t="s">
        <v>201</v>
      </c>
      <c r="S423" s="1" t="s">
        <v>453</v>
      </c>
      <c r="T423" s="1"/>
      <c r="U423" s="3" t="s">
        <v>171</v>
      </c>
      <c r="V423" s="4">
        <v>43317</v>
      </c>
    </row>
    <row r="424" spans="1:22" ht="12.75" x14ac:dyDescent="0.2">
      <c r="A424" s="2">
        <v>43317.672386851853</v>
      </c>
      <c r="B424" s="1" t="s">
        <v>292</v>
      </c>
      <c r="C424" s="1" t="s">
        <v>1048</v>
      </c>
      <c r="D424" s="1">
        <v>11</v>
      </c>
      <c r="E424" s="1" t="s">
        <v>1049</v>
      </c>
      <c r="F424" s="1">
        <v>6</v>
      </c>
      <c r="G424" s="4" t="s">
        <v>34</v>
      </c>
      <c r="H424" s="1" t="s">
        <v>26</v>
      </c>
      <c r="I424" s="1" t="s">
        <v>0</v>
      </c>
      <c r="J424" s="1"/>
      <c r="K424" s="1" t="s">
        <v>293</v>
      </c>
      <c r="L424" s="1" t="s">
        <v>57</v>
      </c>
      <c r="M424" s="1" t="s">
        <v>457</v>
      </c>
      <c r="N424" s="1" t="s">
        <v>19</v>
      </c>
      <c r="O424" s="1">
        <v>0</v>
      </c>
      <c r="P424" s="1" t="s">
        <v>20</v>
      </c>
      <c r="Q424" s="1" t="s">
        <v>21</v>
      </c>
      <c r="R424" s="1" t="s">
        <v>201</v>
      </c>
      <c r="S424" s="1" t="s">
        <v>453</v>
      </c>
      <c r="T424" s="1"/>
      <c r="U424" s="3" t="s">
        <v>647</v>
      </c>
      <c r="V424" s="4">
        <v>43317</v>
      </c>
    </row>
    <row r="425" spans="1:22" ht="12.75" x14ac:dyDescent="0.2">
      <c r="A425" s="2">
        <v>43317.685895092596</v>
      </c>
      <c r="B425" s="1" t="s">
        <v>22</v>
      </c>
      <c r="C425" s="1" t="s">
        <v>1050</v>
      </c>
      <c r="D425" s="1">
        <v>21</v>
      </c>
      <c r="E425" s="1">
        <v>17</v>
      </c>
      <c r="F425" s="1">
        <v>2</v>
      </c>
      <c r="G425" s="4" t="s">
        <v>26</v>
      </c>
      <c r="H425" s="1" t="s">
        <v>26</v>
      </c>
      <c r="I425" s="1" t="s">
        <v>0</v>
      </c>
      <c r="J425" s="1"/>
      <c r="K425" s="1" t="s">
        <v>27</v>
      </c>
      <c r="L425" s="1" t="s">
        <v>57</v>
      </c>
      <c r="M425" s="1" t="s">
        <v>457</v>
      </c>
      <c r="N425" s="1" t="s">
        <v>19</v>
      </c>
      <c r="O425" s="1">
        <v>0</v>
      </c>
      <c r="P425" s="1" t="s">
        <v>20</v>
      </c>
      <c r="Q425" s="1" t="s">
        <v>21</v>
      </c>
      <c r="R425" s="1" t="s">
        <v>201</v>
      </c>
      <c r="S425" s="1" t="s">
        <v>453</v>
      </c>
      <c r="T425" s="1"/>
      <c r="U425" s="3" t="s">
        <v>171</v>
      </c>
      <c r="V425" s="4">
        <v>43317</v>
      </c>
    </row>
    <row r="426" spans="1:22" ht="12.75" x14ac:dyDescent="0.2">
      <c r="A426" s="2">
        <v>43317.767708032407</v>
      </c>
      <c r="B426" s="1" t="s">
        <v>36</v>
      </c>
      <c r="C426" s="1" t="s">
        <v>1051</v>
      </c>
      <c r="D426" s="1" t="s">
        <v>1052</v>
      </c>
      <c r="E426" s="1" t="s">
        <v>1053</v>
      </c>
      <c r="F426" s="1">
        <v>12</v>
      </c>
      <c r="G426" s="4" t="s">
        <v>34</v>
      </c>
      <c r="H426" s="1" t="s">
        <v>26</v>
      </c>
      <c r="I426" s="1" t="s">
        <v>0</v>
      </c>
      <c r="J426" s="1"/>
      <c r="K426" s="1" t="s">
        <v>27</v>
      </c>
      <c r="L426" s="1" t="s">
        <v>57</v>
      </c>
      <c r="M426" s="1" t="s">
        <v>457</v>
      </c>
      <c r="N426" s="1" t="s">
        <v>19</v>
      </c>
      <c r="O426" s="1">
        <v>0</v>
      </c>
      <c r="P426" s="1" t="s">
        <v>337</v>
      </c>
      <c r="Q426" s="1" t="s">
        <v>21</v>
      </c>
      <c r="R426" s="1" t="s">
        <v>1051</v>
      </c>
      <c r="S426" s="1" t="s">
        <v>148</v>
      </c>
      <c r="T426" s="1"/>
      <c r="U426" s="3" t="s">
        <v>1051</v>
      </c>
      <c r="V426" s="4">
        <v>43228</v>
      </c>
    </row>
    <row r="427" spans="1:22" ht="12.75" x14ac:dyDescent="0.2">
      <c r="A427" s="2">
        <v>43317.80611902778</v>
      </c>
      <c r="B427" s="1" t="s">
        <v>36</v>
      </c>
      <c r="C427" s="1" t="s">
        <v>1054</v>
      </c>
      <c r="D427" s="1">
        <v>47</v>
      </c>
      <c r="E427" s="1">
        <v>761</v>
      </c>
      <c r="F427" s="1">
        <v>10</v>
      </c>
      <c r="G427" s="4" t="s">
        <v>34</v>
      </c>
      <c r="H427" s="1" t="s">
        <v>26</v>
      </c>
      <c r="I427" s="1" t="s">
        <v>0</v>
      </c>
      <c r="J427" s="1"/>
      <c r="K427" s="1" t="s">
        <v>27</v>
      </c>
      <c r="L427" s="1" t="s">
        <v>57</v>
      </c>
      <c r="M427" s="1" t="s">
        <v>457</v>
      </c>
      <c r="N427" s="1" t="s">
        <v>19</v>
      </c>
      <c r="O427" s="1">
        <v>0</v>
      </c>
      <c r="P427" s="1" t="s">
        <v>260</v>
      </c>
      <c r="Q427" s="1" t="s">
        <v>95</v>
      </c>
      <c r="R427" s="1" t="s">
        <v>1054</v>
      </c>
      <c r="S427" s="1" t="s">
        <v>1055</v>
      </c>
      <c r="T427" s="1"/>
      <c r="U427" s="3" t="s">
        <v>1054</v>
      </c>
      <c r="V427" s="4">
        <v>43317</v>
      </c>
    </row>
    <row r="428" spans="1:22" ht="12.75" x14ac:dyDescent="0.2">
      <c r="A428" s="2">
        <v>43317.871690254629</v>
      </c>
      <c r="B428" s="1" t="s">
        <v>22</v>
      </c>
      <c r="C428" s="1" t="s">
        <v>1056</v>
      </c>
      <c r="D428" s="1">
        <v>27</v>
      </c>
      <c r="E428" s="1">
        <v>93</v>
      </c>
      <c r="F428" s="1">
        <v>4</v>
      </c>
      <c r="G428" s="4" t="s">
        <v>93</v>
      </c>
      <c r="H428" s="1" t="s">
        <v>26</v>
      </c>
      <c r="I428" s="1" t="s">
        <v>0</v>
      </c>
      <c r="J428" s="1"/>
      <c r="K428" s="1" t="s">
        <v>50</v>
      </c>
      <c r="L428" s="1" t="s">
        <v>17</v>
      </c>
      <c r="M428" s="1" t="s">
        <v>29</v>
      </c>
      <c r="N428" s="1" t="s">
        <v>19</v>
      </c>
      <c r="O428" s="1">
        <v>0</v>
      </c>
      <c r="P428" s="1" t="s">
        <v>101</v>
      </c>
      <c r="Q428" s="1" t="s">
        <v>21</v>
      </c>
      <c r="R428" s="1" t="s">
        <v>1056</v>
      </c>
      <c r="S428" s="1" t="s">
        <v>1057</v>
      </c>
      <c r="T428" s="1"/>
      <c r="U428" s="3" t="s">
        <v>1058</v>
      </c>
      <c r="V428" s="4">
        <v>43317</v>
      </c>
    </row>
    <row r="429" spans="1:22" ht="12.75" x14ac:dyDescent="0.2">
      <c r="A429" s="2">
        <v>43317.991398935184</v>
      </c>
      <c r="B429" s="1" t="s">
        <v>22</v>
      </c>
      <c r="C429" s="1" t="s">
        <v>1059</v>
      </c>
      <c r="D429" s="1">
        <v>31</v>
      </c>
      <c r="E429" s="1">
        <v>25</v>
      </c>
      <c r="F429" s="1">
        <v>9</v>
      </c>
      <c r="G429" s="4" t="s">
        <v>34</v>
      </c>
      <c r="H429" s="1" t="s">
        <v>26</v>
      </c>
      <c r="I429" s="1" t="s">
        <v>0</v>
      </c>
      <c r="J429" s="1"/>
      <c r="K429" s="1" t="s">
        <v>145</v>
      </c>
      <c r="L429" s="1" t="s">
        <v>28</v>
      </c>
      <c r="M429" s="1" t="s">
        <v>87</v>
      </c>
      <c r="N429" s="1" t="s">
        <v>39</v>
      </c>
      <c r="O429" s="1">
        <v>1800</v>
      </c>
      <c r="P429" s="1" t="s">
        <v>58</v>
      </c>
      <c r="Q429" s="1" t="s">
        <v>21</v>
      </c>
      <c r="R429" s="1" t="s">
        <v>1059</v>
      </c>
      <c r="S429" s="1" t="s">
        <v>782</v>
      </c>
      <c r="T429" s="1"/>
      <c r="U429" s="3" t="s">
        <v>1060</v>
      </c>
      <c r="V429" s="4">
        <v>43317</v>
      </c>
    </row>
    <row r="430" spans="1:22" ht="12.75" x14ac:dyDescent="0.2">
      <c r="A430" s="2">
        <v>43318.31100037037</v>
      </c>
      <c r="B430" s="1" t="s">
        <v>15</v>
      </c>
      <c r="C430" s="1" t="s">
        <v>1061</v>
      </c>
      <c r="D430" s="1">
        <v>53</v>
      </c>
      <c r="E430" s="1" t="s">
        <v>1062</v>
      </c>
      <c r="F430" s="1">
        <v>11</v>
      </c>
      <c r="G430" s="1" t="s">
        <v>25</v>
      </c>
      <c r="H430" s="1" t="s">
        <v>26</v>
      </c>
      <c r="I430" s="1" t="s">
        <v>0</v>
      </c>
      <c r="J430" s="1"/>
      <c r="K430" s="1" t="s">
        <v>27</v>
      </c>
      <c r="L430" s="1" t="s">
        <v>28</v>
      </c>
      <c r="M430" s="1" t="s">
        <v>18</v>
      </c>
      <c r="N430" s="1" t="s">
        <v>39</v>
      </c>
      <c r="O430" s="1">
        <v>500</v>
      </c>
      <c r="P430" s="1" t="s">
        <v>1063</v>
      </c>
      <c r="Q430" s="1" t="s">
        <v>21</v>
      </c>
      <c r="R430" s="1" t="s">
        <v>46</v>
      </c>
      <c r="S430" s="1" t="s">
        <v>365</v>
      </c>
      <c r="T430" s="1"/>
      <c r="U430" s="3" t="s">
        <v>202</v>
      </c>
      <c r="V430" s="4">
        <v>43309</v>
      </c>
    </row>
    <row r="431" spans="1:22" ht="12.75" x14ac:dyDescent="0.2">
      <c r="A431" s="2">
        <v>43318.312569027781</v>
      </c>
      <c r="B431" s="1" t="s">
        <v>15</v>
      </c>
      <c r="C431" s="1" t="s">
        <v>1064</v>
      </c>
      <c r="D431" s="1">
        <v>52</v>
      </c>
      <c r="E431" s="1">
        <v>23</v>
      </c>
      <c r="F431" s="1">
        <v>11</v>
      </c>
      <c r="G431" s="1" t="s">
        <v>25</v>
      </c>
      <c r="H431" s="1" t="s">
        <v>26</v>
      </c>
      <c r="I431" s="1" t="s">
        <v>0</v>
      </c>
      <c r="J431" s="1"/>
      <c r="K431" s="1" t="s">
        <v>27</v>
      </c>
      <c r="L431" s="1" t="s">
        <v>136</v>
      </c>
      <c r="M431" s="1" t="s">
        <v>29</v>
      </c>
      <c r="N431" s="1" t="s">
        <v>39</v>
      </c>
      <c r="O431" s="1">
        <v>400</v>
      </c>
      <c r="P431" s="1" t="s">
        <v>1065</v>
      </c>
      <c r="Q431" s="1" t="s">
        <v>21</v>
      </c>
      <c r="R431" s="1" t="s">
        <v>46</v>
      </c>
      <c r="S431" s="1" t="s">
        <v>365</v>
      </c>
      <c r="T431" s="1"/>
      <c r="U431" s="3" t="s">
        <v>202</v>
      </c>
      <c r="V431" s="4">
        <v>43309</v>
      </c>
    </row>
    <row r="432" spans="1:22" ht="12.75" x14ac:dyDescent="0.2">
      <c r="A432" s="2">
        <v>43318.410134895836</v>
      </c>
      <c r="B432" s="1" t="s">
        <v>15</v>
      </c>
      <c r="C432" s="1" t="s">
        <v>1066</v>
      </c>
      <c r="D432" s="1">
        <v>50</v>
      </c>
      <c r="E432" s="1" t="s">
        <v>1067</v>
      </c>
      <c r="F432" s="1">
        <v>8</v>
      </c>
      <c r="G432" s="1" t="s">
        <v>25</v>
      </c>
      <c r="H432" s="1" t="s">
        <v>26</v>
      </c>
      <c r="I432" s="1" t="s">
        <v>0</v>
      </c>
      <c r="J432" s="1"/>
      <c r="K432" s="1" t="s">
        <v>27</v>
      </c>
      <c r="L432" s="1" t="s">
        <v>28</v>
      </c>
      <c r="M432" s="1" t="s">
        <v>29</v>
      </c>
      <c r="N432" s="1" t="s">
        <v>39</v>
      </c>
      <c r="O432" s="1" t="s">
        <v>1068</v>
      </c>
      <c r="P432" s="1" t="s">
        <v>456</v>
      </c>
      <c r="Q432" s="1" t="s">
        <v>21</v>
      </c>
      <c r="R432" s="1" t="s">
        <v>1069</v>
      </c>
      <c r="S432" s="1" t="s">
        <v>433</v>
      </c>
      <c r="T432" s="1"/>
      <c r="U432" s="3" t="s">
        <v>1070</v>
      </c>
      <c r="V432" s="4">
        <v>43309</v>
      </c>
    </row>
    <row r="433" spans="1:22" ht="12.75" x14ac:dyDescent="0.2">
      <c r="A433" s="2">
        <v>43318.411946006949</v>
      </c>
      <c r="B433" s="1" t="s">
        <v>15</v>
      </c>
      <c r="C433" s="1" t="s">
        <v>1071</v>
      </c>
      <c r="D433" s="1">
        <v>40</v>
      </c>
      <c r="E433" s="1" t="s">
        <v>252</v>
      </c>
      <c r="F433" s="1">
        <v>8</v>
      </c>
      <c r="G433" s="1" t="s">
        <v>25</v>
      </c>
      <c r="H433" s="1" t="s">
        <v>26</v>
      </c>
      <c r="I433" s="1" t="s">
        <v>0</v>
      </c>
      <c r="J433" s="1"/>
      <c r="K433" s="1" t="s">
        <v>27</v>
      </c>
      <c r="L433" s="1" t="s">
        <v>28</v>
      </c>
      <c r="M433" s="1" t="s">
        <v>29</v>
      </c>
      <c r="N433" s="1" t="s">
        <v>285</v>
      </c>
      <c r="O433" s="1" t="s">
        <v>1072</v>
      </c>
      <c r="P433" s="1" t="s">
        <v>456</v>
      </c>
      <c r="Q433" s="1" t="s">
        <v>21</v>
      </c>
      <c r="R433" s="1" t="s">
        <v>1069</v>
      </c>
      <c r="S433" s="1" t="s">
        <v>433</v>
      </c>
      <c r="T433" s="1"/>
      <c r="U433" s="3" t="s">
        <v>1070</v>
      </c>
      <c r="V433" s="4">
        <v>43309</v>
      </c>
    </row>
    <row r="434" spans="1:22" ht="12.75" x14ac:dyDescent="0.2">
      <c r="A434" s="2">
        <v>43318.416272002316</v>
      </c>
      <c r="B434" s="1" t="s">
        <v>15</v>
      </c>
      <c r="C434" s="1" t="s">
        <v>1073</v>
      </c>
      <c r="D434" s="1">
        <v>36</v>
      </c>
      <c r="E434" s="1" t="s">
        <v>358</v>
      </c>
      <c r="F434" s="1">
        <v>8</v>
      </c>
      <c r="G434" s="1" t="s">
        <v>25</v>
      </c>
      <c r="H434" s="1" t="s">
        <v>26</v>
      </c>
      <c r="I434" s="1" t="s">
        <v>0</v>
      </c>
      <c r="J434" s="1"/>
      <c r="K434" s="1" t="s">
        <v>27</v>
      </c>
      <c r="L434" s="1" t="s">
        <v>28</v>
      </c>
      <c r="M434" s="1" t="s">
        <v>29</v>
      </c>
      <c r="N434" s="1" t="s">
        <v>39</v>
      </c>
      <c r="O434" s="1" t="s">
        <v>1068</v>
      </c>
      <c r="P434" s="1" t="s">
        <v>328</v>
      </c>
      <c r="Q434" s="1" t="s">
        <v>21</v>
      </c>
      <c r="R434" s="1" t="s">
        <v>1069</v>
      </c>
      <c r="S434" s="1" t="s">
        <v>433</v>
      </c>
      <c r="T434" s="1"/>
      <c r="U434" s="3" t="s">
        <v>1070</v>
      </c>
      <c r="V434" s="4">
        <v>43309</v>
      </c>
    </row>
    <row r="435" spans="1:22" ht="12.75" x14ac:dyDescent="0.2">
      <c r="A435" s="2">
        <v>43318.465806817127</v>
      </c>
      <c r="B435" s="1" t="s">
        <v>15</v>
      </c>
      <c r="C435" s="1" t="s">
        <v>1074</v>
      </c>
      <c r="D435" s="1">
        <v>47</v>
      </c>
      <c r="E435" s="1" t="s">
        <v>1075</v>
      </c>
      <c r="F435" s="1">
        <v>11</v>
      </c>
      <c r="G435" s="1" t="s">
        <v>70</v>
      </c>
      <c r="H435" s="1" t="s">
        <v>26</v>
      </c>
      <c r="I435" s="1" t="s">
        <v>0</v>
      </c>
      <c r="J435" s="1"/>
      <c r="K435" s="1" t="s">
        <v>103</v>
      </c>
      <c r="L435" s="1" t="s">
        <v>17</v>
      </c>
      <c r="M435" s="1" t="s">
        <v>94</v>
      </c>
      <c r="N435" s="1" t="s">
        <v>19</v>
      </c>
      <c r="O435" s="1">
        <v>2000</v>
      </c>
      <c r="P435" s="1" t="s">
        <v>84</v>
      </c>
      <c r="Q435" s="1" t="s">
        <v>21</v>
      </c>
      <c r="R435" s="1" t="s">
        <v>72</v>
      </c>
      <c r="S435" s="1" t="s">
        <v>772</v>
      </c>
      <c r="T435" s="1"/>
      <c r="U435" s="3" t="s">
        <v>1076</v>
      </c>
      <c r="V435" s="4">
        <v>43300</v>
      </c>
    </row>
    <row r="436" spans="1:22" ht="12.75" x14ac:dyDescent="0.2">
      <c r="A436" s="2">
        <v>43318.703958472222</v>
      </c>
      <c r="B436" s="1" t="s">
        <v>22</v>
      </c>
      <c r="C436" s="1" t="s">
        <v>1077</v>
      </c>
      <c r="D436" s="1">
        <v>28</v>
      </c>
      <c r="E436" s="1" t="s">
        <v>1007</v>
      </c>
      <c r="F436" s="1">
        <v>11</v>
      </c>
      <c r="G436" s="1" t="s">
        <v>25</v>
      </c>
      <c r="H436" s="1" t="s">
        <v>26</v>
      </c>
      <c r="I436" s="1" t="s">
        <v>0</v>
      </c>
      <c r="J436" s="1"/>
      <c r="K436" s="1" t="s">
        <v>27</v>
      </c>
      <c r="L436" s="1" t="s">
        <v>57</v>
      </c>
      <c r="M436" s="1" t="s">
        <v>457</v>
      </c>
      <c r="N436" s="1" t="s">
        <v>19</v>
      </c>
      <c r="O436" s="1">
        <v>0</v>
      </c>
      <c r="P436" s="1" t="s">
        <v>101</v>
      </c>
      <c r="Q436" s="1" t="s">
        <v>21</v>
      </c>
      <c r="R436" s="1" t="s">
        <v>46</v>
      </c>
      <c r="S436" s="1" t="s">
        <v>365</v>
      </c>
      <c r="T436" s="1"/>
      <c r="U436" s="3" t="s">
        <v>171</v>
      </c>
      <c r="V436" s="4">
        <v>43309</v>
      </c>
    </row>
    <row r="437" spans="1:22" ht="12.75" x14ac:dyDescent="0.2">
      <c r="A437" s="2">
        <v>43318.734471435186</v>
      </c>
      <c r="B437" s="1" t="s">
        <v>36</v>
      </c>
      <c r="C437" s="1" t="s">
        <v>1078</v>
      </c>
      <c r="D437" s="1">
        <v>73</v>
      </c>
      <c r="E437" s="1" t="s">
        <v>1079</v>
      </c>
      <c r="F437" s="1">
        <v>8</v>
      </c>
      <c r="G437" s="4" t="s">
        <v>93</v>
      </c>
      <c r="H437" s="1" t="s">
        <v>26</v>
      </c>
      <c r="I437" s="1" t="s">
        <v>0</v>
      </c>
      <c r="J437" s="1"/>
      <c r="K437" s="1" t="s">
        <v>27</v>
      </c>
      <c r="L437" s="1" t="s">
        <v>57</v>
      </c>
      <c r="M437" s="1" t="s">
        <v>457</v>
      </c>
      <c r="N437" s="1" t="s">
        <v>19</v>
      </c>
      <c r="O437" s="1">
        <v>0</v>
      </c>
      <c r="P437" s="1" t="s">
        <v>20</v>
      </c>
      <c r="Q437" s="1" t="s">
        <v>21</v>
      </c>
      <c r="R437" s="1" t="s">
        <v>1078</v>
      </c>
      <c r="S437" s="1" t="s">
        <v>897</v>
      </c>
      <c r="T437" s="1"/>
      <c r="U437" s="3" t="s">
        <v>1078</v>
      </c>
      <c r="V437" s="4">
        <v>43318</v>
      </c>
    </row>
    <row r="438" spans="1:22" ht="12.75" x14ac:dyDescent="0.2">
      <c r="A438" s="2">
        <v>43318.737250937498</v>
      </c>
      <c r="B438" s="1" t="s">
        <v>15</v>
      </c>
      <c r="C438" s="1" t="s">
        <v>1080</v>
      </c>
      <c r="D438" s="1">
        <v>74</v>
      </c>
      <c r="E438" s="5" t="s">
        <v>1079</v>
      </c>
      <c r="F438" s="1">
        <v>8</v>
      </c>
      <c r="G438" s="4" t="s">
        <v>93</v>
      </c>
      <c r="H438" s="1" t="s">
        <v>26</v>
      </c>
      <c r="I438" s="1" t="s">
        <v>0</v>
      </c>
      <c r="J438" s="1"/>
      <c r="K438" s="1" t="s">
        <v>27</v>
      </c>
      <c r="L438" s="1" t="s">
        <v>17</v>
      </c>
      <c r="M438" s="1" t="s">
        <v>289</v>
      </c>
      <c r="N438" s="1" t="s">
        <v>19</v>
      </c>
      <c r="O438" s="1">
        <v>0</v>
      </c>
      <c r="P438" s="1" t="s">
        <v>20</v>
      </c>
      <c r="Q438" s="1" t="s">
        <v>21</v>
      </c>
      <c r="R438" s="1" t="s">
        <v>1081</v>
      </c>
      <c r="S438" s="1" t="s">
        <v>897</v>
      </c>
      <c r="T438" s="1"/>
      <c r="U438" s="3" t="s">
        <v>1082</v>
      </c>
      <c r="V438" s="4">
        <v>43318</v>
      </c>
    </row>
    <row r="439" spans="1:22" ht="12.75" x14ac:dyDescent="0.2">
      <c r="A439" s="2">
        <v>43318.746001041669</v>
      </c>
      <c r="B439" s="1" t="s">
        <v>15</v>
      </c>
      <c r="C439" s="1" t="s">
        <v>1083</v>
      </c>
      <c r="D439" s="1">
        <v>60</v>
      </c>
      <c r="E439" s="5">
        <v>48</v>
      </c>
      <c r="F439" s="1">
        <v>4</v>
      </c>
      <c r="G439" s="4" t="s">
        <v>93</v>
      </c>
      <c r="H439" s="1" t="s">
        <v>26</v>
      </c>
      <c r="I439" s="1" t="s">
        <v>0</v>
      </c>
      <c r="J439" s="1"/>
      <c r="K439" s="1" t="s">
        <v>161</v>
      </c>
      <c r="L439" s="1" t="s">
        <v>57</v>
      </c>
      <c r="M439" s="1" t="s">
        <v>457</v>
      </c>
      <c r="N439" s="1" t="s">
        <v>19</v>
      </c>
      <c r="O439" s="1">
        <v>0</v>
      </c>
      <c r="P439" s="1" t="s">
        <v>101</v>
      </c>
      <c r="Q439" s="1" t="s">
        <v>152</v>
      </c>
      <c r="R439" s="1" t="s">
        <v>1083</v>
      </c>
      <c r="S439" s="1" t="s">
        <v>1084</v>
      </c>
      <c r="T439" s="1"/>
      <c r="U439" s="3" t="s">
        <v>1083</v>
      </c>
      <c r="V439" s="4">
        <v>43318</v>
      </c>
    </row>
    <row r="440" spans="1:22" ht="12.75" x14ac:dyDescent="0.2">
      <c r="A440" s="2">
        <v>43318.74931644676</v>
      </c>
      <c r="B440" s="1" t="s">
        <v>15</v>
      </c>
      <c r="C440" s="1" t="s">
        <v>1085</v>
      </c>
      <c r="D440" s="1">
        <v>60</v>
      </c>
      <c r="E440" s="5">
        <v>48</v>
      </c>
      <c r="F440" s="1">
        <v>4</v>
      </c>
      <c r="G440" s="4" t="s">
        <v>93</v>
      </c>
      <c r="H440" s="1" t="s">
        <v>26</v>
      </c>
      <c r="I440" s="1" t="s">
        <v>0</v>
      </c>
      <c r="J440" s="1"/>
      <c r="K440" s="1" t="s">
        <v>50</v>
      </c>
      <c r="L440" s="1" t="s">
        <v>57</v>
      </c>
      <c r="M440" s="1" t="s">
        <v>457</v>
      </c>
      <c r="N440" s="1" t="s">
        <v>19</v>
      </c>
      <c r="O440" s="1">
        <v>0</v>
      </c>
      <c r="P440" s="1" t="s">
        <v>101</v>
      </c>
      <c r="Q440" s="1" t="s">
        <v>152</v>
      </c>
      <c r="R440" s="1" t="s">
        <v>1083</v>
      </c>
      <c r="S440" s="1" t="s">
        <v>1086</v>
      </c>
      <c r="T440" s="1"/>
      <c r="U440" s="3" t="s">
        <v>1083</v>
      </c>
      <c r="V440" s="4">
        <v>43318</v>
      </c>
    </row>
    <row r="441" spans="1:22" ht="12.75" x14ac:dyDescent="0.2">
      <c r="A441" s="2">
        <v>43318.752765879632</v>
      </c>
      <c r="B441" s="1" t="s">
        <v>36</v>
      </c>
      <c r="C441" s="1" t="s">
        <v>1087</v>
      </c>
      <c r="D441" s="1">
        <v>42</v>
      </c>
      <c r="E441" s="5">
        <v>72</v>
      </c>
      <c r="F441" s="1">
        <v>1</v>
      </c>
      <c r="G441" s="4" t="s">
        <v>93</v>
      </c>
      <c r="H441" s="1" t="s">
        <v>26</v>
      </c>
      <c r="I441" s="1" t="s">
        <v>0</v>
      </c>
      <c r="J441" s="1"/>
      <c r="K441" s="1" t="s">
        <v>27</v>
      </c>
      <c r="L441" s="1" t="s">
        <v>57</v>
      </c>
      <c r="M441" s="1" t="s">
        <v>457</v>
      </c>
      <c r="N441" s="1" t="s">
        <v>19</v>
      </c>
      <c r="O441" s="1">
        <v>0</v>
      </c>
      <c r="P441" s="1" t="s">
        <v>262</v>
      </c>
      <c r="Q441" s="1" t="s">
        <v>21</v>
      </c>
      <c r="R441" s="1" t="s">
        <v>1088</v>
      </c>
      <c r="S441" s="1" t="s">
        <v>925</v>
      </c>
      <c r="T441" s="1"/>
      <c r="U441" s="3" t="s">
        <v>924</v>
      </c>
      <c r="V441" s="4">
        <v>43318</v>
      </c>
    </row>
    <row r="442" spans="1:22" ht="12.75" x14ac:dyDescent="0.2">
      <c r="A442" s="2">
        <v>43318.788881631946</v>
      </c>
      <c r="B442" s="1" t="s">
        <v>36</v>
      </c>
      <c r="C442" s="1" t="s">
        <v>1089</v>
      </c>
      <c r="D442" s="1">
        <v>34</v>
      </c>
      <c r="E442" s="5" t="s">
        <v>680</v>
      </c>
      <c r="F442" s="1">
        <v>10</v>
      </c>
      <c r="G442" s="1" t="s">
        <v>25</v>
      </c>
      <c r="H442" s="1" t="s">
        <v>26</v>
      </c>
      <c r="I442" s="1" t="s">
        <v>0</v>
      </c>
      <c r="J442" s="1"/>
      <c r="K442" s="1" t="s">
        <v>103</v>
      </c>
      <c r="L442" s="1" t="s">
        <v>136</v>
      </c>
      <c r="M442" s="1" t="s">
        <v>289</v>
      </c>
      <c r="N442" s="1" t="s">
        <v>19</v>
      </c>
      <c r="O442" s="1">
        <v>0</v>
      </c>
      <c r="P442" s="1" t="s">
        <v>341</v>
      </c>
      <c r="Q442" s="1" t="s">
        <v>21</v>
      </c>
      <c r="R442" s="1" t="s">
        <v>1089</v>
      </c>
      <c r="S442" s="1" t="s">
        <v>784</v>
      </c>
      <c r="T442" s="1"/>
      <c r="U442" s="3" t="s">
        <v>1089</v>
      </c>
      <c r="V442" s="4">
        <v>43318</v>
      </c>
    </row>
    <row r="443" spans="1:22" ht="12.75" x14ac:dyDescent="0.2">
      <c r="A443" s="2">
        <v>43318.875472766202</v>
      </c>
      <c r="B443" s="1" t="s">
        <v>15</v>
      </c>
      <c r="C443" s="1" t="s">
        <v>1090</v>
      </c>
      <c r="D443" s="1">
        <v>56</v>
      </c>
      <c r="E443" s="1">
        <v>69</v>
      </c>
      <c r="F443" s="1">
        <v>11</v>
      </c>
      <c r="G443" s="1" t="s">
        <v>43</v>
      </c>
      <c r="H443" s="1" t="s">
        <v>26</v>
      </c>
      <c r="I443" s="1" t="s">
        <v>0</v>
      </c>
      <c r="J443" s="1"/>
      <c r="K443" s="1" t="s">
        <v>27</v>
      </c>
      <c r="L443" s="1" t="s">
        <v>57</v>
      </c>
      <c r="M443" s="1" t="s">
        <v>457</v>
      </c>
      <c r="N443" s="1" t="s">
        <v>19</v>
      </c>
      <c r="O443" s="1">
        <v>0</v>
      </c>
      <c r="P443" s="1" t="s">
        <v>20</v>
      </c>
      <c r="Q443" s="1" t="s">
        <v>21</v>
      </c>
      <c r="R443" s="1" t="s">
        <v>1091</v>
      </c>
      <c r="S443" s="1" t="s">
        <v>778</v>
      </c>
      <c r="T443" s="1"/>
      <c r="U443" s="3" t="s">
        <v>1092</v>
      </c>
      <c r="V443" s="4">
        <v>43318</v>
      </c>
    </row>
    <row r="444" spans="1:22" ht="12.75" x14ac:dyDescent="0.2">
      <c r="A444" s="2">
        <v>43318.88652078704</v>
      </c>
      <c r="B444" s="1" t="s">
        <v>36</v>
      </c>
      <c r="C444" s="1" t="s">
        <v>1093</v>
      </c>
      <c r="D444" s="1">
        <v>42</v>
      </c>
      <c r="E444" s="1" t="s">
        <v>917</v>
      </c>
      <c r="F444" s="1">
        <v>8</v>
      </c>
      <c r="G444" s="4" t="s">
        <v>93</v>
      </c>
      <c r="H444" s="1" t="s">
        <v>26</v>
      </c>
      <c r="I444" s="1" t="s">
        <v>0</v>
      </c>
      <c r="J444" s="1"/>
      <c r="K444" s="1" t="s">
        <v>145</v>
      </c>
      <c r="L444" s="1" t="s">
        <v>57</v>
      </c>
      <c r="M444" s="1" t="s">
        <v>457</v>
      </c>
      <c r="N444" s="1" t="s">
        <v>19</v>
      </c>
      <c r="O444" s="1">
        <v>0</v>
      </c>
      <c r="P444" s="1" t="s">
        <v>341</v>
      </c>
      <c r="Q444" s="1" t="s">
        <v>21</v>
      </c>
      <c r="R444" s="1" t="s">
        <v>1093</v>
      </c>
      <c r="S444" s="1" t="s">
        <v>1094</v>
      </c>
      <c r="T444" s="1"/>
      <c r="U444" s="3" t="s">
        <v>1093</v>
      </c>
      <c r="V444" s="4">
        <v>43316</v>
      </c>
    </row>
    <row r="445" spans="1:22" ht="12.75" x14ac:dyDescent="0.2">
      <c r="A445" s="2">
        <v>43319.293738842593</v>
      </c>
      <c r="B445" s="1" t="s">
        <v>15</v>
      </c>
      <c r="C445" s="1" t="s">
        <v>1095</v>
      </c>
      <c r="D445" s="1">
        <v>62</v>
      </c>
      <c r="E445" s="5">
        <v>231</v>
      </c>
      <c r="F445" s="1">
        <v>7</v>
      </c>
      <c r="G445" s="4" t="s">
        <v>34</v>
      </c>
      <c r="H445" s="1" t="s">
        <v>26</v>
      </c>
      <c r="I445" s="1" t="s">
        <v>0</v>
      </c>
      <c r="J445" s="1"/>
      <c r="K445" s="1" t="s">
        <v>27</v>
      </c>
      <c r="L445" s="1" t="s">
        <v>136</v>
      </c>
      <c r="M445" s="1" t="s">
        <v>289</v>
      </c>
      <c r="N445" s="1" t="s">
        <v>19</v>
      </c>
      <c r="O445" s="1" t="s">
        <v>1096</v>
      </c>
      <c r="P445" s="1" t="s">
        <v>101</v>
      </c>
      <c r="Q445" s="1" t="s">
        <v>21</v>
      </c>
      <c r="R445" s="1" t="s">
        <v>41</v>
      </c>
      <c r="S445" s="1" t="s">
        <v>993</v>
      </c>
      <c r="T445" s="1"/>
      <c r="U445" s="3" t="s">
        <v>1097</v>
      </c>
      <c r="V445" s="4">
        <v>43319</v>
      </c>
    </row>
    <row r="446" spans="1:22" ht="12.75" x14ac:dyDescent="0.2">
      <c r="A446" s="2">
        <v>43319.30443506944</v>
      </c>
      <c r="B446" s="1" t="s">
        <v>15</v>
      </c>
      <c r="C446" s="1" t="s">
        <v>1098</v>
      </c>
      <c r="D446" s="1">
        <v>42</v>
      </c>
      <c r="E446" s="1">
        <v>67</v>
      </c>
      <c r="F446" s="1">
        <v>7</v>
      </c>
      <c r="G446" s="4" t="s">
        <v>34</v>
      </c>
      <c r="H446" s="1" t="s">
        <v>26</v>
      </c>
      <c r="I446" s="1" t="s">
        <v>0</v>
      </c>
      <c r="J446" s="1"/>
      <c r="K446" s="1" t="s">
        <v>16</v>
      </c>
      <c r="L446" s="1" t="s">
        <v>17</v>
      </c>
      <c r="M446" s="1" t="s">
        <v>289</v>
      </c>
      <c r="N446" s="1" t="s">
        <v>19</v>
      </c>
      <c r="O446" s="1">
        <v>0</v>
      </c>
      <c r="P446" s="1" t="s">
        <v>757</v>
      </c>
      <c r="Q446" s="1" t="s">
        <v>21</v>
      </c>
      <c r="R446" s="1" t="s">
        <v>1099</v>
      </c>
      <c r="S446" s="1" t="s">
        <v>291</v>
      </c>
      <c r="T446" s="1"/>
      <c r="U446" s="3" t="s">
        <v>1100</v>
      </c>
      <c r="V446" s="4">
        <v>43319</v>
      </c>
    </row>
    <row r="447" spans="1:22" ht="12.75" x14ac:dyDescent="0.2">
      <c r="A447" s="2">
        <v>43319.347904618058</v>
      </c>
      <c r="B447" s="1" t="s">
        <v>22</v>
      </c>
      <c r="C447" s="1" t="s">
        <v>1101</v>
      </c>
      <c r="D447" s="1">
        <v>47</v>
      </c>
      <c r="E447" s="1" t="s">
        <v>1102</v>
      </c>
      <c r="F447" s="1">
        <v>8</v>
      </c>
      <c r="G447" s="4" t="s">
        <v>80</v>
      </c>
      <c r="H447" s="1" t="s">
        <v>26</v>
      </c>
      <c r="I447" s="1" t="s">
        <v>0</v>
      </c>
      <c r="J447" s="1"/>
      <c r="K447" s="1" t="s">
        <v>27</v>
      </c>
      <c r="L447" s="1" t="s">
        <v>17</v>
      </c>
      <c r="M447" s="1" t="s">
        <v>289</v>
      </c>
      <c r="N447" s="1" t="s">
        <v>19</v>
      </c>
      <c r="O447" s="1">
        <v>0</v>
      </c>
      <c r="P447" s="1" t="s">
        <v>259</v>
      </c>
      <c r="Q447" s="1" t="s">
        <v>21</v>
      </c>
      <c r="R447" s="1" t="s">
        <v>1101</v>
      </c>
      <c r="S447" s="1" t="s">
        <v>148</v>
      </c>
      <c r="T447" s="1"/>
      <c r="U447" s="3" t="s">
        <v>1101</v>
      </c>
      <c r="V447" s="4">
        <v>43319</v>
      </c>
    </row>
    <row r="448" spans="1:22" ht="12.75" x14ac:dyDescent="0.2">
      <c r="A448" s="2">
        <v>43319.348638923606</v>
      </c>
      <c r="B448" s="1" t="s">
        <v>36</v>
      </c>
      <c r="C448" s="1" t="s">
        <v>1103</v>
      </c>
      <c r="D448" s="1">
        <v>58</v>
      </c>
      <c r="E448" s="1">
        <v>35</v>
      </c>
      <c r="F448" s="1">
        <v>10</v>
      </c>
      <c r="G448" s="4" t="s">
        <v>80</v>
      </c>
      <c r="H448" s="1" t="s">
        <v>26</v>
      </c>
      <c r="I448" s="1" t="s">
        <v>0</v>
      </c>
      <c r="J448" s="1"/>
      <c r="K448" s="1" t="s">
        <v>27</v>
      </c>
      <c r="L448" s="1" t="s">
        <v>57</v>
      </c>
      <c r="M448" s="1" t="s">
        <v>457</v>
      </c>
      <c r="N448" s="1" t="s">
        <v>19</v>
      </c>
      <c r="O448" s="1">
        <v>0</v>
      </c>
      <c r="P448" s="1" t="s">
        <v>35</v>
      </c>
      <c r="Q448" s="1" t="s">
        <v>21</v>
      </c>
      <c r="R448" s="1" t="s">
        <v>1104</v>
      </c>
      <c r="S448" s="1" t="s">
        <v>1105</v>
      </c>
      <c r="T448" s="1"/>
      <c r="U448" s="3" t="s">
        <v>1104</v>
      </c>
      <c r="V448" s="4">
        <v>43319</v>
      </c>
    </row>
    <row r="449" spans="1:22" ht="12.75" x14ac:dyDescent="0.2">
      <c r="A449" s="2">
        <v>43319.357164340283</v>
      </c>
      <c r="B449" s="1" t="s">
        <v>36</v>
      </c>
      <c r="C449" s="1" t="s">
        <v>1106</v>
      </c>
      <c r="D449" s="1">
        <v>46</v>
      </c>
      <c r="E449" s="1" t="s">
        <v>1107</v>
      </c>
      <c r="F449" s="1">
        <v>8</v>
      </c>
      <c r="G449" s="4" t="s">
        <v>34</v>
      </c>
      <c r="H449" s="1" t="s">
        <v>26</v>
      </c>
      <c r="I449" s="1" t="s">
        <v>0</v>
      </c>
      <c r="J449" s="1"/>
      <c r="K449" s="1" t="s">
        <v>27</v>
      </c>
      <c r="L449" s="1" t="s">
        <v>57</v>
      </c>
      <c r="M449" s="1" t="s">
        <v>457</v>
      </c>
      <c r="N449" s="1" t="s">
        <v>19</v>
      </c>
      <c r="O449" s="1">
        <v>0</v>
      </c>
      <c r="P449" s="1" t="s">
        <v>20</v>
      </c>
      <c r="Q449" s="1" t="s">
        <v>21</v>
      </c>
      <c r="R449" s="1" t="s">
        <v>919</v>
      </c>
      <c r="S449" s="1" t="s">
        <v>782</v>
      </c>
      <c r="T449" s="1"/>
      <c r="U449" s="3" t="s">
        <v>1108</v>
      </c>
      <c r="V449" s="4">
        <v>43108</v>
      </c>
    </row>
    <row r="450" spans="1:22" ht="12.75" x14ac:dyDescent="0.2">
      <c r="A450" s="2">
        <v>43319.358859456013</v>
      </c>
      <c r="B450" s="1" t="s">
        <v>15</v>
      </c>
      <c r="C450" s="1" t="s">
        <v>1109</v>
      </c>
      <c r="D450" s="1">
        <v>22</v>
      </c>
      <c r="E450" s="1">
        <v>94</v>
      </c>
      <c r="F450" s="1">
        <v>7</v>
      </c>
      <c r="G450" s="4" t="s">
        <v>80</v>
      </c>
      <c r="H450" s="1" t="s">
        <v>26</v>
      </c>
      <c r="I450" s="1" t="s">
        <v>0</v>
      </c>
      <c r="J450" s="1"/>
      <c r="K450" s="1" t="s">
        <v>103</v>
      </c>
      <c r="L450" s="1" t="s">
        <v>57</v>
      </c>
      <c r="M450" s="1" t="s">
        <v>457</v>
      </c>
      <c r="N450" s="1" t="s">
        <v>19</v>
      </c>
      <c r="O450" s="1">
        <v>0</v>
      </c>
      <c r="P450" s="1" t="s">
        <v>20</v>
      </c>
      <c r="Q450" s="1" t="s">
        <v>21</v>
      </c>
      <c r="R450" s="1" t="s">
        <v>853</v>
      </c>
      <c r="S450" s="1" t="s">
        <v>1105</v>
      </c>
      <c r="T450" s="1"/>
      <c r="U450" s="3" t="s">
        <v>1110</v>
      </c>
      <c r="V450" s="4">
        <v>43319</v>
      </c>
    </row>
    <row r="451" spans="1:22" ht="12.75" x14ac:dyDescent="0.2">
      <c r="A451" s="2">
        <v>43319.365341423611</v>
      </c>
      <c r="B451" s="1" t="s">
        <v>15</v>
      </c>
      <c r="C451" s="1" t="s">
        <v>1111</v>
      </c>
      <c r="D451" s="1">
        <v>49</v>
      </c>
      <c r="E451" s="1" t="s">
        <v>1112</v>
      </c>
      <c r="F451" s="1">
        <v>7</v>
      </c>
      <c r="G451" s="4" t="s">
        <v>34</v>
      </c>
      <c r="H451" s="1" t="s">
        <v>26</v>
      </c>
      <c r="I451" s="1" t="s">
        <v>0</v>
      </c>
      <c r="J451" s="1"/>
      <c r="K451" s="1" t="s">
        <v>27</v>
      </c>
      <c r="L451" s="1" t="s">
        <v>28</v>
      </c>
      <c r="M451" s="1" t="s">
        <v>29</v>
      </c>
      <c r="N451" s="1" t="s">
        <v>39</v>
      </c>
      <c r="O451" s="1" t="s">
        <v>1113</v>
      </c>
      <c r="P451" s="1" t="s">
        <v>757</v>
      </c>
      <c r="Q451" s="1" t="s">
        <v>21</v>
      </c>
      <c r="R451" s="1" t="s">
        <v>37</v>
      </c>
      <c r="S451" s="1" t="s">
        <v>148</v>
      </c>
      <c r="T451" s="1"/>
      <c r="U451" s="3" t="s">
        <v>1100</v>
      </c>
      <c r="V451" s="4">
        <v>43319</v>
      </c>
    </row>
    <row r="452" spans="1:22" ht="12.75" x14ac:dyDescent="0.2">
      <c r="A452" s="2">
        <v>43319.367968946761</v>
      </c>
      <c r="B452" s="1" t="s">
        <v>15</v>
      </c>
      <c r="C452" s="1" t="s">
        <v>1114</v>
      </c>
      <c r="D452" s="1">
        <v>83</v>
      </c>
      <c r="E452" s="1">
        <v>61</v>
      </c>
      <c r="F452" s="1">
        <v>7</v>
      </c>
      <c r="G452" s="4" t="s">
        <v>34</v>
      </c>
      <c r="H452" s="1" t="s">
        <v>26</v>
      </c>
      <c r="I452" s="1" t="s">
        <v>0</v>
      </c>
      <c r="J452" s="1"/>
      <c r="K452" s="1" t="s">
        <v>27</v>
      </c>
      <c r="L452" s="1" t="s">
        <v>17</v>
      </c>
      <c r="M452" s="1" t="s">
        <v>289</v>
      </c>
      <c r="N452" s="1" t="s">
        <v>19</v>
      </c>
      <c r="O452" s="1">
        <v>0</v>
      </c>
      <c r="P452" s="1" t="s">
        <v>757</v>
      </c>
      <c r="Q452" s="1" t="s">
        <v>21</v>
      </c>
      <c r="R452" s="1" t="s">
        <v>41</v>
      </c>
      <c r="S452" s="1" t="s">
        <v>148</v>
      </c>
      <c r="T452" s="1"/>
      <c r="U452" s="3" t="s">
        <v>1097</v>
      </c>
      <c r="V452" s="4">
        <v>43319</v>
      </c>
    </row>
    <row r="453" spans="1:22" ht="12.75" x14ac:dyDescent="0.2">
      <c r="A453" s="2">
        <v>43319.372955381943</v>
      </c>
      <c r="B453" s="1" t="s">
        <v>36</v>
      </c>
      <c r="C453" s="1" t="s">
        <v>1115</v>
      </c>
      <c r="D453" s="1">
        <v>49</v>
      </c>
      <c r="E453" s="1" t="s">
        <v>632</v>
      </c>
      <c r="F453" s="1">
        <v>3</v>
      </c>
      <c r="G453" s="4" t="s">
        <v>80</v>
      </c>
      <c r="H453" s="1" t="s">
        <v>26</v>
      </c>
      <c r="I453" s="1" t="s">
        <v>0</v>
      </c>
      <c r="J453" s="1"/>
      <c r="K453" s="1" t="s">
        <v>27</v>
      </c>
      <c r="L453" s="1" t="s">
        <v>57</v>
      </c>
      <c r="M453" s="1" t="s">
        <v>457</v>
      </c>
      <c r="N453" s="1" t="s">
        <v>19</v>
      </c>
      <c r="O453" s="1" t="s">
        <v>1116</v>
      </c>
      <c r="P453" s="1" t="s">
        <v>54</v>
      </c>
      <c r="Q453" s="1" t="s">
        <v>21</v>
      </c>
      <c r="R453" s="1" t="s">
        <v>1117</v>
      </c>
      <c r="S453" s="1" t="s">
        <v>1118</v>
      </c>
      <c r="T453" s="1"/>
      <c r="U453" s="3" t="s">
        <v>1119</v>
      </c>
      <c r="V453" s="4">
        <v>43319</v>
      </c>
    </row>
    <row r="454" spans="1:22" ht="12.75" x14ac:dyDescent="0.2">
      <c r="A454" s="2">
        <v>43319.373787928242</v>
      </c>
      <c r="B454" s="1" t="s">
        <v>36</v>
      </c>
      <c r="C454" s="1" t="s">
        <v>1120</v>
      </c>
      <c r="D454" s="1">
        <v>71</v>
      </c>
      <c r="E454" s="1">
        <v>83</v>
      </c>
      <c r="F454" s="1">
        <v>10</v>
      </c>
      <c r="G454" s="4" t="s">
        <v>80</v>
      </c>
      <c r="H454" s="1" t="s">
        <v>26</v>
      </c>
      <c r="I454" s="1" t="s">
        <v>0</v>
      </c>
      <c r="J454" s="1"/>
      <c r="K454" s="1" t="s">
        <v>100</v>
      </c>
      <c r="L454" s="1" t="s">
        <v>57</v>
      </c>
      <c r="M454" s="1" t="s">
        <v>457</v>
      </c>
      <c r="N454" s="1" t="s">
        <v>19</v>
      </c>
      <c r="O454" s="1">
        <v>0</v>
      </c>
      <c r="P454" s="1" t="s">
        <v>20</v>
      </c>
      <c r="Q454" s="1" t="s">
        <v>21</v>
      </c>
      <c r="R454" s="1" t="s">
        <v>1121</v>
      </c>
      <c r="S454" s="1" t="s">
        <v>1105</v>
      </c>
      <c r="T454" s="1"/>
      <c r="U454" s="3" t="s">
        <v>1104</v>
      </c>
      <c r="V454" s="4">
        <v>43319</v>
      </c>
    </row>
    <row r="455" spans="1:22" ht="12.75" x14ac:dyDescent="0.2">
      <c r="A455" s="2">
        <v>43319.375459212963</v>
      </c>
      <c r="B455" s="1" t="s">
        <v>36</v>
      </c>
      <c r="C455" s="1" t="s">
        <v>1122</v>
      </c>
      <c r="D455" s="1">
        <v>49</v>
      </c>
      <c r="E455" s="1" t="s">
        <v>1112</v>
      </c>
      <c r="F455" s="1">
        <v>7</v>
      </c>
      <c r="G455" s="4" t="s">
        <v>34</v>
      </c>
      <c r="H455" s="1" t="s">
        <v>26</v>
      </c>
      <c r="I455" s="1" t="s">
        <v>0</v>
      </c>
      <c r="J455" s="1"/>
      <c r="K455" s="1" t="s">
        <v>27</v>
      </c>
      <c r="L455" s="1" t="s">
        <v>136</v>
      </c>
      <c r="M455" s="1" t="s">
        <v>289</v>
      </c>
      <c r="N455" s="1" t="s">
        <v>19</v>
      </c>
      <c r="O455" s="1">
        <v>0</v>
      </c>
      <c r="P455" s="1" t="s">
        <v>262</v>
      </c>
      <c r="Q455" s="1" t="s">
        <v>21</v>
      </c>
      <c r="R455" s="1" t="s">
        <v>37</v>
      </c>
      <c r="S455" s="1" t="s">
        <v>148</v>
      </c>
      <c r="T455" s="1"/>
      <c r="U455" s="3" t="s">
        <v>1123</v>
      </c>
      <c r="V455" s="4">
        <v>43319</v>
      </c>
    </row>
    <row r="456" spans="1:22" ht="12.75" x14ac:dyDescent="0.2">
      <c r="A456" s="2">
        <v>43319.378423148148</v>
      </c>
      <c r="B456" s="1" t="s">
        <v>36</v>
      </c>
      <c r="C456" s="1" t="s">
        <v>1124</v>
      </c>
      <c r="D456" s="1">
        <v>52</v>
      </c>
      <c r="E456" s="1">
        <v>358</v>
      </c>
      <c r="F456" s="1">
        <v>7</v>
      </c>
      <c r="G456" s="4" t="s">
        <v>34</v>
      </c>
      <c r="H456" s="1" t="s">
        <v>26</v>
      </c>
      <c r="I456" s="1" t="s">
        <v>0</v>
      </c>
      <c r="J456" s="1"/>
      <c r="K456" s="1" t="s">
        <v>27</v>
      </c>
      <c r="L456" s="1" t="s">
        <v>57</v>
      </c>
      <c r="M456" s="1" t="s">
        <v>457</v>
      </c>
      <c r="N456" s="1" t="s">
        <v>19</v>
      </c>
      <c r="O456" s="1">
        <v>0</v>
      </c>
      <c r="P456" s="1" t="s">
        <v>71</v>
      </c>
      <c r="Q456" s="1" t="s">
        <v>21</v>
      </c>
      <c r="R456" s="1" t="s">
        <v>41</v>
      </c>
      <c r="S456" s="1" t="s">
        <v>148</v>
      </c>
      <c r="T456" s="1"/>
      <c r="U456" s="3" t="s">
        <v>1097</v>
      </c>
      <c r="V456" s="4">
        <v>43319</v>
      </c>
    </row>
    <row r="457" spans="1:22" ht="12.75" x14ac:dyDescent="0.2">
      <c r="A457" s="2">
        <v>43319.38335048611</v>
      </c>
      <c r="B457" s="1" t="s">
        <v>36</v>
      </c>
      <c r="C457" s="1" t="s">
        <v>1125</v>
      </c>
      <c r="D457" s="1">
        <v>47</v>
      </c>
      <c r="E457" s="1" t="s">
        <v>24</v>
      </c>
      <c r="F457" s="1">
        <v>1</v>
      </c>
      <c r="G457" s="4" t="s">
        <v>80</v>
      </c>
      <c r="H457" s="1" t="s">
        <v>26</v>
      </c>
      <c r="I457" s="1" t="s">
        <v>0</v>
      </c>
      <c r="J457" s="1"/>
      <c r="K457" s="1" t="s">
        <v>27</v>
      </c>
      <c r="L457" s="1" t="s">
        <v>57</v>
      </c>
      <c r="M457" s="1" t="s">
        <v>457</v>
      </c>
      <c r="N457" s="1" t="s">
        <v>19</v>
      </c>
      <c r="O457" s="1">
        <v>0</v>
      </c>
      <c r="P457" s="1" t="s">
        <v>20</v>
      </c>
      <c r="Q457" s="1" t="s">
        <v>21</v>
      </c>
      <c r="R457" s="1" t="s">
        <v>1125</v>
      </c>
      <c r="S457" s="1" t="s">
        <v>1126</v>
      </c>
      <c r="T457" s="1"/>
      <c r="U457" s="3" t="s">
        <v>1125</v>
      </c>
      <c r="V457" s="4">
        <v>43319</v>
      </c>
    </row>
    <row r="458" spans="1:22" ht="12.75" x14ac:dyDescent="0.2">
      <c r="A458" s="2">
        <v>43319.387276921298</v>
      </c>
      <c r="B458" s="1" t="s">
        <v>15</v>
      </c>
      <c r="C458" s="1" t="s">
        <v>1127</v>
      </c>
      <c r="D458" s="1">
        <v>56</v>
      </c>
      <c r="E458" s="1" t="s">
        <v>1128</v>
      </c>
      <c r="F458" s="1">
        <v>7</v>
      </c>
      <c r="G458" s="4" t="s">
        <v>34</v>
      </c>
      <c r="H458" s="1" t="s">
        <v>26</v>
      </c>
      <c r="I458" s="1" t="s">
        <v>0</v>
      </c>
      <c r="J458" s="1"/>
      <c r="K458" s="1" t="s">
        <v>27</v>
      </c>
      <c r="L458" s="1" t="s">
        <v>57</v>
      </c>
      <c r="M458" s="1" t="s">
        <v>457</v>
      </c>
      <c r="N458" s="1" t="s">
        <v>19</v>
      </c>
      <c r="O458" s="1">
        <v>0</v>
      </c>
      <c r="P458" s="1" t="s">
        <v>20</v>
      </c>
      <c r="Q458" s="1" t="s">
        <v>21</v>
      </c>
      <c r="R458" s="1" t="s">
        <v>1127</v>
      </c>
      <c r="S458" s="1" t="s">
        <v>928</v>
      </c>
      <c r="T458" s="1"/>
      <c r="U458" s="3" t="s">
        <v>1127</v>
      </c>
      <c r="V458" s="4">
        <v>43319</v>
      </c>
    </row>
    <row r="459" spans="1:22" ht="12.75" x14ac:dyDescent="0.2">
      <c r="A459" s="2">
        <v>43319.388656597221</v>
      </c>
      <c r="B459" s="1" t="s">
        <v>22</v>
      </c>
      <c r="C459" s="1" t="s">
        <v>1129</v>
      </c>
      <c r="D459" s="1">
        <v>58</v>
      </c>
      <c r="E459" s="1" t="s">
        <v>464</v>
      </c>
      <c r="F459" s="1">
        <v>8</v>
      </c>
      <c r="G459" s="4" t="s">
        <v>80</v>
      </c>
      <c r="H459" s="1" t="s">
        <v>26</v>
      </c>
      <c r="I459" s="1" t="s">
        <v>0</v>
      </c>
      <c r="J459" s="1"/>
      <c r="K459" s="1" t="s">
        <v>27</v>
      </c>
      <c r="L459" s="1" t="s">
        <v>57</v>
      </c>
      <c r="M459" s="1" t="s">
        <v>457</v>
      </c>
      <c r="N459" s="1" t="s">
        <v>19</v>
      </c>
      <c r="O459" s="1">
        <v>0</v>
      </c>
      <c r="P459" s="1" t="s">
        <v>20</v>
      </c>
      <c r="Q459" s="1" t="s">
        <v>21</v>
      </c>
      <c r="R459" s="1" t="s">
        <v>1130</v>
      </c>
      <c r="S459" s="1" t="s">
        <v>1131</v>
      </c>
      <c r="T459" s="1"/>
      <c r="U459" s="3" t="s">
        <v>1129</v>
      </c>
      <c r="V459" s="4">
        <v>43319</v>
      </c>
    </row>
    <row r="460" spans="1:22" ht="12.75" x14ac:dyDescent="0.2">
      <c r="A460" s="2">
        <v>43319.3915628588</v>
      </c>
      <c r="B460" s="1" t="s">
        <v>22</v>
      </c>
      <c r="C460" s="1" t="s">
        <v>1132</v>
      </c>
      <c r="D460" s="1">
        <v>27</v>
      </c>
      <c r="E460" s="1" t="s">
        <v>1133</v>
      </c>
      <c r="F460" s="1">
        <v>16</v>
      </c>
      <c r="G460" s="4" t="s">
        <v>34</v>
      </c>
      <c r="H460" s="1" t="s">
        <v>26</v>
      </c>
      <c r="I460" s="1" t="s">
        <v>0</v>
      </c>
      <c r="J460" s="1"/>
      <c r="K460" s="1" t="s">
        <v>27</v>
      </c>
      <c r="L460" s="1" t="s">
        <v>28</v>
      </c>
      <c r="M460" s="1" t="s">
        <v>29</v>
      </c>
      <c r="N460" s="1" t="s">
        <v>19</v>
      </c>
      <c r="O460" s="1">
        <v>0</v>
      </c>
      <c r="P460" s="1" t="s">
        <v>213</v>
      </c>
      <c r="Q460" s="1" t="s">
        <v>21</v>
      </c>
      <c r="R460" s="1" t="s">
        <v>1132</v>
      </c>
      <c r="S460" s="1" t="s">
        <v>291</v>
      </c>
      <c r="T460" s="1"/>
      <c r="U460" s="3" t="s">
        <v>1134</v>
      </c>
      <c r="V460" s="4">
        <v>43319</v>
      </c>
    </row>
    <row r="461" spans="1:22" ht="12.75" x14ac:dyDescent="0.2">
      <c r="A461" s="2">
        <v>43319.391758634258</v>
      </c>
      <c r="B461" s="1" t="s">
        <v>36</v>
      </c>
      <c r="C461" s="1" t="s">
        <v>1135</v>
      </c>
      <c r="D461" s="1">
        <v>51</v>
      </c>
      <c r="E461" s="1" t="s">
        <v>1136</v>
      </c>
      <c r="F461" s="1">
        <v>10</v>
      </c>
      <c r="G461" s="4" t="s">
        <v>34</v>
      </c>
      <c r="H461" s="1" t="s">
        <v>26</v>
      </c>
      <c r="I461" s="1" t="s">
        <v>0</v>
      </c>
      <c r="J461" s="1"/>
      <c r="K461" s="1" t="s">
        <v>27</v>
      </c>
      <c r="L461" s="1" t="s">
        <v>57</v>
      </c>
      <c r="M461" s="1" t="s">
        <v>457</v>
      </c>
      <c r="N461" s="1" t="s">
        <v>19</v>
      </c>
      <c r="O461" s="1">
        <v>0</v>
      </c>
      <c r="P461" s="1" t="s">
        <v>84</v>
      </c>
      <c r="Q461" s="1" t="s">
        <v>21</v>
      </c>
      <c r="R461" s="1" t="s">
        <v>41</v>
      </c>
      <c r="S461" s="1" t="s">
        <v>148</v>
      </c>
      <c r="T461" s="1"/>
      <c r="U461" s="3" t="s">
        <v>1097</v>
      </c>
      <c r="V461" s="4">
        <v>43319</v>
      </c>
    </row>
    <row r="462" spans="1:22" ht="12.75" x14ac:dyDescent="0.2">
      <c r="A462" s="2">
        <v>43319.393642754629</v>
      </c>
      <c r="B462" s="1" t="s">
        <v>15</v>
      </c>
      <c r="C462" s="1" t="s">
        <v>1137</v>
      </c>
      <c r="D462" s="1">
        <v>31</v>
      </c>
      <c r="E462" s="1" t="s">
        <v>1133</v>
      </c>
      <c r="F462" s="1">
        <v>16</v>
      </c>
      <c r="G462" s="4" t="s">
        <v>34</v>
      </c>
      <c r="H462" s="1" t="s">
        <v>26</v>
      </c>
      <c r="I462" s="1" t="s">
        <v>0</v>
      </c>
      <c r="J462" s="1"/>
      <c r="K462" s="1" t="s">
        <v>27</v>
      </c>
      <c r="L462" s="1" t="s">
        <v>28</v>
      </c>
      <c r="M462" s="1" t="s">
        <v>18</v>
      </c>
      <c r="N462" s="1" t="s">
        <v>51</v>
      </c>
      <c r="O462" s="1">
        <v>1800</v>
      </c>
      <c r="P462" s="1" t="s">
        <v>213</v>
      </c>
      <c r="Q462" s="1" t="s">
        <v>21</v>
      </c>
      <c r="R462" s="1" t="s">
        <v>1134</v>
      </c>
      <c r="S462" s="1" t="s">
        <v>291</v>
      </c>
      <c r="T462" s="1"/>
      <c r="U462" s="3" t="s">
        <v>1134</v>
      </c>
      <c r="V462" s="4">
        <v>43319</v>
      </c>
    </row>
    <row r="463" spans="1:22" ht="12.75" x14ac:dyDescent="0.2">
      <c r="A463" s="2">
        <v>43319.39383119213</v>
      </c>
      <c r="B463" s="1" t="s">
        <v>36</v>
      </c>
      <c r="C463" s="1" t="s">
        <v>1138</v>
      </c>
      <c r="D463" s="1">
        <v>54</v>
      </c>
      <c r="E463" s="1" t="s">
        <v>1139</v>
      </c>
      <c r="F463" s="1">
        <v>15</v>
      </c>
      <c r="G463" s="4" t="s">
        <v>34</v>
      </c>
      <c r="H463" s="1" t="s">
        <v>26</v>
      </c>
      <c r="I463" s="1" t="s">
        <v>0</v>
      </c>
      <c r="J463" s="1"/>
      <c r="K463" s="1" t="s">
        <v>27</v>
      </c>
      <c r="L463" s="1" t="s">
        <v>57</v>
      </c>
      <c r="M463" s="1" t="s">
        <v>457</v>
      </c>
      <c r="N463" s="1" t="s">
        <v>19</v>
      </c>
      <c r="O463" s="1">
        <v>0</v>
      </c>
      <c r="P463" s="1" t="s">
        <v>71</v>
      </c>
      <c r="Q463" s="1" t="s">
        <v>21</v>
      </c>
      <c r="R463" s="1" t="s">
        <v>41</v>
      </c>
      <c r="S463" s="1" t="s">
        <v>148</v>
      </c>
      <c r="T463" s="1"/>
      <c r="U463" s="3" t="s">
        <v>1100</v>
      </c>
      <c r="V463" s="4">
        <v>43319</v>
      </c>
    </row>
    <row r="464" spans="1:22" ht="12.75" x14ac:dyDescent="0.2">
      <c r="A464" s="2">
        <v>43319.395453379635</v>
      </c>
      <c r="B464" s="1" t="s">
        <v>22</v>
      </c>
      <c r="C464" s="1" t="s">
        <v>1140</v>
      </c>
      <c r="D464" s="1">
        <v>50</v>
      </c>
      <c r="E464" s="5" t="s">
        <v>1141</v>
      </c>
      <c r="F464" s="1">
        <v>8</v>
      </c>
      <c r="G464" s="4" t="s">
        <v>80</v>
      </c>
      <c r="H464" s="1" t="s">
        <v>26</v>
      </c>
      <c r="I464" s="1" t="s">
        <v>0</v>
      </c>
      <c r="J464" s="1"/>
      <c r="K464" s="1" t="s">
        <v>27</v>
      </c>
      <c r="L464" s="1" t="s">
        <v>57</v>
      </c>
      <c r="M464" s="1" t="s">
        <v>457</v>
      </c>
      <c r="N464" s="1" t="s">
        <v>19</v>
      </c>
      <c r="O464" s="1">
        <v>0</v>
      </c>
      <c r="P464" s="1" t="s">
        <v>20</v>
      </c>
      <c r="Q464" s="1" t="s">
        <v>21</v>
      </c>
      <c r="R464" s="1" t="s">
        <v>1142</v>
      </c>
      <c r="S464" s="1" t="s">
        <v>1131</v>
      </c>
      <c r="T464" s="1"/>
      <c r="U464" s="3" t="s">
        <v>1140</v>
      </c>
      <c r="V464" s="4">
        <v>241646</v>
      </c>
    </row>
    <row r="465" spans="1:22" ht="12.75" x14ac:dyDescent="0.2">
      <c r="A465" s="2">
        <v>43319.398506134261</v>
      </c>
      <c r="B465" s="1" t="s">
        <v>36</v>
      </c>
      <c r="C465" s="1" t="s">
        <v>1143</v>
      </c>
      <c r="D465" s="1">
        <v>50</v>
      </c>
      <c r="E465" s="1" t="s">
        <v>1144</v>
      </c>
      <c r="F465" s="1">
        <v>7</v>
      </c>
      <c r="G465" s="4" t="s">
        <v>34</v>
      </c>
      <c r="H465" s="1" t="s">
        <v>26</v>
      </c>
      <c r="I465" s="1" t="s">
        <v>0</v>
      </c>
      <c r="J465" s="1"/>
      <c r="K465" s="1" t="s">
        <v>27</v>
      </c>
      <c r="L465" s="1" t="s">
        <v>57</v>
      </c>
      <c r="M465" s="1" t="s">
        <v>457</v>
      </c>
      <c r="N465" s="1" t="s">
        <v>19</v>
      </c>
      <c r="O465" s="1">
        <v>0</v>
      </c>
      <c r="P465" s="1" t="s">
        <v>71</v>
      </c>
      <c r="Q465" s="1" t="s">
        <v>21</v>
      </c>
      <c r="R465" s="1" t="s">
        <v>1099</v>
      </c>
      <c r="S465" s="1" t="s">
        <v>148</v>
      </c>
      <c r="T465" s="1"/>
      <c r="U465" s="3" t="s">
        <v>1097</v>
      </c>
      <c r="V465" s="4">
        <v>43319</v>
      </c>
    </row>
    <row r="466" spans="1:22" ht="12.75" x14ac:dyDescent="0.2">
      <c r="A466" s="2">
        <v>43319.400299780093</v>
      </c>
      <c r="B466" s="1" t="s">
        <v>36</v>
      </c>
      <c r="C466" s="1" t="s">
        <v>1145</v>
      </c>
      <c r="D466" s="1">
        <v>52</v>
      </c>
      <c r="E466" s="5" t="s">
        <v>1146</v>
      </c>
      <c r="F466" s="1">
        <v>7</v>
      </c>
      <c r="G466" s="4" t="s">
        <v>34</v>
      </c>
      <c r="H466" s="1" t="s">
        <v>26</v>
      </c>
      <c r="I466" s="1" t="s">
        <v>0</v>
      </c>
      <c r="J466" s="1"/>
      <c r="K466" s="1" t="s">
        <v>27</v>
      </c>
      <c r="L466" s="1" t="s">
        <v>57</v>
      </c>
      <c r="M466" s="1" t="s">
        <v>457</v>
      </c>
      <c r="N466" s="1" t="s">
        <v>19</v>
      </c>
      <c r="O466" s="1">
        <v>0</v>
      </c>
      <c r="P466" s="1" t="s">
        <v>71</v>
      </c>
      <c r="Q466" s="1" t="s">
        <v>21</v>
      </c>
      <c r="R466" s="1" t="s">
        <v>41</v>
      </c>
      <c r="S466" s="1" t="s">
        <v>148</v>
      </c>
      <c r="T466" s="1"/>
      <c r="U466" s="3" t="s">
        <v>1100</v>
      </c>
      <c r="V466" s="4">
        <v>43319</v>
      </c>
    </row>
    <row r="467" spans="1:22" ht="12.75" x14ac:dyDescent="0.2">
      <c r="A467" s="2">
        <v>43319.403802083332</v>
      </c>
      <c r="B467" s="1" t="s">
        <v>36</v>
      </c>
      <c r="C467" s="1" t="s">
        <v>1147</v>
      </c>
      <c r="D467" s="1">
        <v>65</v>
      </c>
      <c r="E467" s="1">
        <v>710</v>
      </c>
      <c r="F467" s="1">
        <v>7</v>
      </c>
      <c r="G467" s="4" t="s">
        <v>34</v>
      </c>
      <c r="H467" s="1" t="s">
        <v>26</v>
      </c>
      <c r="I467" s="1" t="s">
        <v>0</v>
      </c>
      <c r="J467" s="1"/>
      <c r="K467" s="1" t="s">
        <v>27</v>
      </c>
      <c r="L467" s="1" t="s">
        <v>17</v>
      </c>
      <c r="M467" s="1" t="s">
        <v>289</v>
      </c>
      <c r="N467" s="1" t="s">
        <v>19</v>
      </c>
      <c r="O467" s="1">
        <v>0</v>
      </c>
      <c r="P467" s="1" t="s">
        <v>71</v>
      </c>
      <c r="Q467" s="1" t="s">
        <v>21</v>
      </c>
      <c r="R467" s="1" t="s">
        <v>41</v>
      </c>
      <c r="S467" s="1" t="s">
        <v>148</v>
      </c>
      <c r="T467" s="1"/>
      <c r="U467" s="3" t="s">
        <v>1148</v>
      </c>
      <c r="V467" s="4">
        <v>43319</v>
      </c>
    </row>
    <row r="468" spans="1:22" ht="12.75" x14ac:dyDescent="0.2">
      <c r="A468" s="2">
        <v>43319.4055090162</v>
      </c>
      <c r="B468" s="1" t="s">
        <v>22</v>
      </c>
      <c r="C468" s="1" t="s">
        <v>1149</v>
      </c>
      <c r="D468" s="1">
        <v>33</v>
      </c>
      <c r="E468" s="1">
        <v>33</v>
      </c>
      <c r="F468" s="1">
        <v>12</v>
      </c>
      <c r="G468" s="4" t="s">
        <v>34</v>
      </c>
      <c r="H468" s="1" t="s">
        <v>26</v>
      </c>
      <c r="I468" s="1" t="s">
        <v>0</v>
      </c>
      <c r="J468" s="1"/>
      <c r="K468" s="1" t="s">
        <v>27</v>
      </c>
      <c r="L468" s="1" t="s">
        <v>17</v>
      </c>
      <c r="M468" s="1" t="s">
        <v>289</v>
      </c>
      <c r="N468" s="1" t="s">
        <v>19</v>
      </c>
      <c r="O468" s="1">
        <v>0</v>
      </c>
      <c r="P468" s="1" t="s">
        <v>101</v>
      </c>
      <c r="Q468" s="1" t="s">
        <v>21</v>
      </c>
      <c r="R468" s="1" t="s">
        <v>1149</v>
      </c>
      <c r="S468" s="1" t="s">
        <v>782</v>
      </c>
      <c r="T468" s="1"/>
      <c r="U468" s="3" t="s">
        <v>1149</v>
      </c>
      <c r="V468" s="4">
        <v>43319</v>
      </c>
    </row>
    <row r="469" spans="1:22" ht="12.75" x14ac:dyDescent="0.2">
      <c r="A469" s="2">
        <v>43319.405909907407</v>
      </c>
      <c r="B469" s="1" t="s">
        <v>36</v>
      </c>
      <c r="C469" s="1" t="s">
        <v>1150</v>
      </c>
      <c r="D469" s="1">
        <v>49</v>
      </c>
      <c r="E469" s="1">
        <v>656</v>
      </c>
      <c r="F469" s="1">
        <v>7</v>
      </c>
      <c r="G469" s="4" t="s">
        <v>34</v>
      </c>
      <c r="H469" s="1" t="s">
        <v>26</v>
      </c>
      <c r="I469" s="1" t="s">
        <v>0</v>
      </c>
      <c r="J469" s="1"/>
      <c r="K469" s="1" t="s">
        <v>27</v>
      </c>
      <c r="L469" s="1" t="s">
        <v>17</v>
      </c>
      <c r="M469" s="1" t="s">
        <v>289</v>
      </c>
      <c r="N469" s="1" t="s">
        <v>19</v>
      </c>
      <c r="O469" s="1">
        <v>0</v>
      </c>
      <c r="P469" s="1" t="s">
        <v>71</v>
      </c>
      <c r="Q469" s="1" t="s">
        <v>21</v>
      </c>
      <c r="R469" s="1" t="s">
        <v>41</v>
      </c>
      <c r="S469" s="1" t="s">
        <v>148</v>
      </c>
      <c r="T469" s="1"/>
      <c r="U469" s="3" t="s">
        <v>1097</v>
      </c>
      <c r="V469" s="4">
        <v>43319</v>
      </c>
    </row>
    <row r="470" spans="1:22" ht="12.75" x14ac:dyDescent="0.2">
      <c r="A470" s="2">
        <v>43319.409202662035</v>
      </c>
      <c r="B470" s="1" t="s">
        <v>36</v>
      </c>
      <c r="C470" s="1" t="s">
        <v>1151</v>
      </c>
      <c r="D470" s="1">
        <v>48</v>
      </c>
      <c r="E470" s="1" t="s">
        <v>1152</v>
      </c>
      <c r="F470" s="1">
        <v>7</v>
      </c>
      <c r="G470" s="4" t="s">
        <v>34</v>
      </c>
      <c r="H470" s="1" t="s">
        <v>26</v>
      </c>
      <c r="I470" s="1" t="s">
        <v>0</v>
      </c>
      <c r="J470" s="1"/>
      <c r="K470" s="1" t="s">
        <v>27</v>
      </c>
      <c r="L470" s="1" t="s">
        <v>28</v>
      </c>
      <c r="M470" s="1" t="s">
        <v>29</v>
      </c>
      <c r="N470" s="1" t="s">
        <v>39</v>
      </c>
      <c r="O470" s="1" t="s">
        <v>1068</v>
      </c>
      <c r="P470" s="1" t="s">
        <v>262</v>
      </c>
      <c r="Q470" s="1" t="s">
        <v>21</v>
      </c>
      <c r="R470" s="1" t="s">
        <v>37</v>
      </c>
      <c r="S470" s="1" t="s">
        <v>148</v>
      </c>
      <c r="T470" s="1"/>
      <c r="U470" s="3" t="s">
        <v>1097</v>
      </c>
      <c r="V470" s="4">
        <v>43319</v>
      </c>
    </row>
    <row r="471" spans="1:22" ht="12.75" x14ac:dyDescent="0.2">
      <c r="A471" s="2">
        <v>43319.411825497686</v>
      </c>
      <c r="B471" s="1" t="s">
        <v>22</v>
      </c>
      <c r="C471" s="1" t="s">
        <v>1153</v>
      </c>
      <c r="D471" s="1">
        <v>29</v>
      </c>
      <c r="E471" s="1">
        <v>641</v>
      </c>
      <c r="F471" s="1">
        <v>7</v>
      </c>
      <c r="G471" s="4" t="s">
        <v>34</v>
      </c>
      <c r="H471" s="1" t="s">
        <v>26</v>
      </c>
      <c r="I471" s="1" t="s">
        <v>0</v>
      </c>
      <c r="J471" s="1"/>
      <c r="K471" s="1" t="s">
        <v>27</v>
      </c>
      <c r="L471" s="1" t="s">
        <v>28</v>
      </c>
      <c r="M471" s="1" t="s">
        <v>29</v>
      </c>
      <c r="N471" s="1" t="s">
        <v>39</v>
      </c>
      <c r="O471" s="1" t="s">
        <v>1154</v>
      </c>
      <c r="P471" s="1" t="s">
        <v>71</v>
      </c>
      <c r="Q471" s="1" t="s">
        <v>21</v>
      </c>
      <c r="R471" s="1" t="s">
        <v>41</v>
      </c>
      <c r="S471" s="1" t="s">
        <v>148</v>
      </c>
      <c r="T471" s="1"/>
      <c r="U471" s="3" t="s">
        <v>1100</v>
      </c>
      <c r="V471" s="4">
        <v>43319</v>
      </c>
    </row>
    <row r="472" spans="1:22" ht="12.75" x14ac:dyDescent="0.2">
      <c r="A472" s="2">
        <v>43319.414107893521</v>
      </c>
      <c r="B472" s="1" t="s">
        <v>36</v>
      </c>
      <c r="C472" s="1" t="s">
        <v>1155</v>
      </c>
      <c r="D472" s="1">
        <v>33</v>
      </c>
      <c r="E472" s="1">
        <v>663</v>
      </c>
      <c r="F472" s="1">
        <v>7</v>
      </c>
      <c r="G472" s="4" t="s">
        <v>34</v>
      </c>
      <c r="H472" s="1" t="s">
        <v>26</v>
      </c>
      <c r="I472" s="1" t="s">
        <v>0</v>
      </c>
      <c r="J472" s="1"/>
      <c r="K472" s="1" t="s">
        <v>27</v>
      </c>
      <c r="L472" s="1" t="s">
        <v>28</v>
      </c>
      <c r="M472" s="1" t="s">
        <v>29</v>
      </c>
      <c r="N472" s="1" t="s">
        <v>39</v>
      </c>
      <c r="O472" s="1" t="s">
        <v>1156</v>
      </c>
      <c r="P472" s="1" t="s">
        <v>1157</v>
      </c>
      <c r="Q472" s="1" t="s">
        <v>21</v>
      </c>
      <c r="R472" s="1" t="s">
        <v>41</v>
      </c>
      <c r="S472" s="1" t="s">
        <v>148</v>
      </c>
      <c r="T472" s="1"/>
      <c r="U472" s="3" t="s">
        <v>1097</v>
      </c>
      <c r="V472" s="4">
        <v>43319</v>
      </c>
    </row>
    <row r="473" spans="1:22" ht="12.75" x14ac:dyDescent="0.2">
      <c r="A473" s="2">
        <v>43319.414646979167</v>
      </c>
      <c r="B473" s="1" t="s">
        <v>36</v>
      </c>
      <c r="C473" s="1" t="s">
        <v>1158</v>
      </c>
      <c r="D473" s="1">
        <v>52</v>
      </c>
      <c r="E473" s="1" t="s">
        <v>1159</v>
      </c>
      <c r="F473" s="1">
        <v>6</v>
      </c>
      <c r="G473" s="4" t="s">
        <v>80</v>
      </c>
      <c r="H473" s="1" t="s">
        <v>26</v>
      </c>
      <c r="I473" s="1" t="s">
        <v>0</v>
      </c>
      <c r="J473" s="1"/>
      <c r="K473" s="1" t="s">
        <v>27</v>
      </c>
      <c r="L473" s="1" t="s">
        <v>57</v>
      </c>
      <c r="M473" s="1" t="s">
        <v>457</v>
      </c>
      <c r="N473" s="1" t="s">
        <v>51</v>
      </c>
      <c r="O473" s="1" t="s">
        <v>1160</v>
      </c>
      <c r="P473" s="1" t="s">
        <v>20</v>
      </c>
      <c r="Q473" s="1" t="s">
        <v>152</v>
      </c>
      <c r="R473" s="1" t="s">
        <v>1161</v>
      </c>
      <c r="S473" s="1" t="s">
        <v>1162</v>
      </c>
      <c r="T473" s="1"/>
      <c r="U473" s="3" t="s">
        <v>1163</v>
      </c>
      <c r="V473" s="4">
        <v>43319</v>
      </c>
    </row>
    <row r="474" spans="1:22" ht="12.75" x14ac:dyDescent="0.2">
      <c r="A474" s="2">
        <v>43319.414664571756</v>
      </c>
      <c r="B474" s="1" t="s">
        <v>36</v>
      </c>
      <c r="C474" s="1" t="s">
        <v>1164</v>
      </c>
      <c r="D474" s="1">
        <v>51</v>
      </c>
      <c r="E474" s="1">
        <v>90</v>
      </c>
      <c r="F474" s="1">
        <v>12</v>
      </c>
      <c r="G474" s="4" t="s">
        <v>34</v>
      </c>
      <c r="H474" s="1" t="s">
        <v>26</v>
      </c>
      <c r="I474" s="1" t="s">
        <v>0</v>
      </c>
      <c r="J474" s="1"/>
      <c r="K474" s="1" t="s">
        <v>27</v>
      </c>
      <c r="L474" s="1" t="s">
        <v>28</v>
      </c>
      <c r="M474" s="1" t="s">
        <v>29</v>
      </c>
      <c r="N474" s="1" t="s">
        <v>19</v>
      </c>
      <c r="O474" s="1">
        <v>0</v>
      </c>
      <c r="P474" s="1" t="s">
        <v>71</v>
      </c>
      <c r="Q474" s="1" t="s">
        <v>21</v>
      </c>
      <c r="R474" s="1" t="s">
        <v>1164</v>
      </c>
      <c r="S474" s="1" t="s">
        <v>782</v>
      </c>
      <c r="T474" s="1"/>
      <c r="U474" s="3" t="s">
        <v>1164</v>
      </c>
      <c r="V474" s="4">
        <v>43319</v>
      </c>
    </row>
    <row r="475" spans="1:22" ht="12.75" x14ac:dyDescent="0.2">
      <c r="A475" s="2">
        <v>43319.416000972225</v>
      </c>
      <c r="B475" s="1" t="s">
        <v>15</v>
      </c>
      <c r="C475" s="1" t="s">
        <v>1165</v>
      </c>
      <c r="D475" s="1">
        <v>49</v>
      </c>
      <c r="E475" s="1" t="s">
        <v>1053</v>
      </c>
      <c r="F475" s="1">
        <v>12</v>
      </c>
      <c r="G475" s="4" t="s">
        <v>34</v>
      </c>
      <c r="H475" s="1" t="s">
        <v>26</v>
      </c>
      <c r="I475" s="1" t="s">
        <v>0</v>
      </c>
      <c r="J475" s="1"/>
      <c r="K475" s="1" t="s">
        <v>27</v>
      </c>
      <c r="L475" s="1" t="s">
        <v>57</v>
      </c>
      <c r="M475" s="1" t="s">
        <v>457</v>
      </c>
      <c r="N475" s="1" t="s">
        <v>19</v>
      </c>
      <c r="O475" s="1">
        <v>0</v>
      </c>
      <c r="P475" s="1" t="s">
        <v>1166</v>
      </c>
      <c r="Q475" s="1" t="s">
        <v>21</v>
      </c>
      <c r="R475" s="1" t="s">
        <v>1051</v>
      </c>
      <c r="S475" s="1" t="s">
        <v>148</v>
      </c>
      <c r="T475" s="1"/>
      <c r="U475" s="3" t="s">
        <v>1051</v>
      </c>
      <c r="V475" s="4">
        <v>43289</v>
      </c>
    </row>
    <row r="476" spans="1:22" ht="12.75" x14ac:dyDescent="0.2">
      <c r="A476" s="2">
        <v>43319.416329178246</v>
      </c>
      <c r="B476" s="1" t="s">
        <v>15</v>
      </c>
      <c r="C476" s="1" t="s">
        <v>1165</v>
      </c>
      <c r="D476" s="1">
        <v>49</v>
      </c>
      <c r="E476" s="1" t="s">
        <v>1053</v>
      </c>
      <c r="F476" s="1">
        <v>12</v>
      </c>
      <c r="G476" s="4" t="s">
        <v>34</v>
      </c>
      <c r="H476" s="1" t="s">
        <v>26</v>
      </c>
      <c r="I476" s="1" t="s">
        <v>0</v>
      </c>
      <c r="J476" s="1"/>
      <c r="K476" s="1" t="s">
        <v>27</v>
      </c>
      <c r="L476" s="1" t="s">
        <v>57</v>
      </c>
      <c r="M476" s="1" t="s">
        <v>457</v>
      </c>
      <c r="N476" s="1" t="s">
        <v>19</v>
      </c>
      <c r="O476" s="1">
        <v>0</v>
      </c>
      <c r="P476" s="1" t="s">
        <v>1166</v>
      </c>
      <c r="Q476" s="1" t="s">
        <v>21</v>
      </c>
      <c r="R476" s="1" t="s">
        <v>1051</v>
      </c>
      <c r="S476" s="1" t="s">
        <v>148</v>
      </c>
      <c r="T476" s="1"/>
      <c r="U476" s="3" t="s">
        <v>1051</v>
      </c>
      <c r="V476" s="4">
        <v>43289</v>
      </c>
    </row>
    <row r="477" spans="1:22" ht="12.75" x14ac:dyDescent="0.2">
      <c r="A477" s="2">
        <v>43319.417271041668</v>
      </c>
      <c r="B477" s="1" t="s">
        <v>36</v>
      </c>
      <c r="C477" s="1" t="s">
        <v>1167</v>
      </c>
      <c r="D477" s="1">
        <v>37</v>
      </c>
      <c r="E477" s="1" t="s">
        <v>1168</v>
      </c>
      <c r="F477" s="1">
        <v>7</v>
      </c>
      <c r="G477" s="4" t="s">
        <v>34</v>
      </c>
      <c r="H477" s="1" t="s">
        <v>26</v>
      </c>
      <c r="I477" s="1" t="s">
        <v>0</v>
      </c>
      <c r="J477" s="1"/>
      <c r="K477" s="1" t="s">
        <v>27</v>
      </c>
      <c r="L477" s="1" t="s">
        <v>17</v>
      </c>
      <c r="M477" s="1" t="s">
        <v>289</v>
      </c>
      <c r="N477" s="1" t="s">
        <v>19</v>
      </c>
      <c r="O477" s="1">
        <v>0</v>
      </c>
      <c r="P477" s="1" t="s">
        <v>328</v>
      </c>
      <c r="Q477" s="1" t="s">
        <v>21</v>
      </c>
      <c r="R477" s="1" t="s">
        <v>41</v>
      </c>
      <c r="S477" s="1" t="s">
        <v>148</v>
      </c>
      <c r="T477" s="1"/>
      <c r="U477" s="3" t="s">
        <v>1100</v>
      </c>
      <c r="V477" s="4">
        <v>43319</v>
      </c>
    </row>
    <row r="478" spans="1:22" ht="12.75" x14ac:dyDescent="0.2">
      <c r="A478" s="2">
        <v>43319.418016365744</v>
      </c>
      <c r="B478" s="1" t="s">
        <v>22</v>
      </c>
      <c r="C478" s="1" t="s">
        <v>1169</v>
      </c>
      <c r="D478" s="1">
        <v>23</v>
      </c>
      <c r="E478" s="1">
        <v>42</v>
      </c>
      <c r="F478" s="1">
        <v>6</v>
      </c>
      <c r="G478" s="4" t="s">
        <v>80</v>
      </c>
      <c r="H478" s="1" t="s">
        <v>26</v>
      </c>
      <c r="I478" s="1" t="s">
        <v>0</v>
      </c>
      <c r="J478" s="1"/>
      <c r="K478" s="1" t="s">
        <v>100</v>
      </c>
      <c r="L478" s="1" t="s">
        <v>57</v>
      </c>
      <c r="M478" s="1" t="s">
        <v>457</v>
      </c>
      <c r="N478" s="1" t="s">
        <v>19</v>
      </c>
      <c r="O478" s="1" t="s">
        <v>1170</v>
      </c>
      <c r="P478" s="1" t="s">
        <v>35</v>
      </c>
      <c r="Q478" s="1" t="s">
        <v>152</v>
      </c>
      <c r="R478" s="1" t="s">
        <v>1171</v>
      </c>
      <c r="S478" s="1" t="s">
        <v>773</v>
      </c>
      <c r="T478" s="1"/>
      <c r="U478" s="3" t="s">
        <v>1169</v>
      </c>
      <c r="V478" s="4">
        <v>43319</v>
      </c>
    </row>
    <row r="479" spans="1:22" ht="12.75" x14ac:dyDescent="0.2">
      <c r="A479" s="2">
        <v>43319.420778634259</v>
      </c>
      <c r="B479" s="1" t="s">
        <v>22</v>
      </c>
      <c r="C479" s="1" t="s">
        <v>1172</v>
      </c>
      <c r="D479" s="1">
        <v>56</v>
      </c>
      <c r="E479" s="1" t="s">
        <v>1173</v>
      </c>
      <c r="F479" s="1">
        <v>9</v>
      </c>
      <c r="G479" s="4" t="s">
        <v>80</v>
      </c>
      <c r="H479" s="1" t="s">
        <v>26</v>
      </c>
      <c r="I479" s="1" t="s">
        <v>0</v>
      </c>
      <c r="J479" s="1"/>
      <c r="K479" s="1" t="s">
        <v>145</v>
      </c>
      <c r="L479" s="1" t="s">
        <v>28</v>
      </c>
      <c r="M479" s="1" t="s">
        <v>29</v>
      </c>
      <c r="N479" s="1" t="s">
        <v>19</v>
      </c>
      <c r="O479" s="1">
        <v>500</v>
      </c>
      <c r="P479" s="1" t="s">
        <v>1174</v>
      </c>
      <c r="Q479" s="1" t="s">
        <v>21</v>
      </c>
      <c r="R479" s="1" t="s">
        <v>1175</v>
      </c>
      <c r="S479" s="1" t="s">
        <v>1105</v>
      </c>
      <c r="T479" s="1"/>
      <c r="U479" s="3" t="s">
        <v>1176</v>
      </c>
      <c r="V479" s="4">
        <v>43319</v>
      </c>
    </row>
    <row r="480" spans="1:22" ht="12.75" x14ac:dyDescent="0.2">
      <c r="A480" s="2">
        <v>43319.421527662038</v>
      </c>
      <c r="B480" s="1" t="s">
        <v>36</v>
      </c>
      <c r="C480" s="1" t="s">
        <v>1177</v>
      </c>
      <c r="D480" s="1">
        <v>43</v>
      </c>
      <c r="E480" s="5">
        <v>483</v>
      </c>
      <c r="F480" s="1">
        <v>10</v>
      </c>
      <c r="G480" s="4" t="s">
        <v>34</v>
      </c>
      <c r="H480" s="1" t="s">
        <v>26</v>
      </c>
      <c r="I480" s="1" t="s">
        <v>0</v>
      </c>
      <c r="J480" s="1"/>
      <c r="K480" s="1" t="s">
        <v>27</v>
      </c>
      <c r="L480" s="1" t="s">
        <v>28</v>
      </c>
      <c r="M480" s="1" t="s">
        <v>29</v>
      </c>
      <c r="N480" s="1" t="s">
        <v>39</v>
      </c>
      <c r="O480" s="1" t="s">
        <v>1156</v>
      </c>
      <c r="P480" s="1" t="s">
        <v>71</v>
      </c>
      <c r="Q480" s="1" t="s">
        <v>21</v>
      </c>
      <c r="R480" s="1" t="s">
        <v>41</v>
      </c>
      <c r="S480" s="1" t="s">
        <v>148</v>
      </c>
      <c r="T480" s="1"/>
      <c r="U480" s="3" t="s">
        <v>1100</v>
      </c>
      <c r="V480" s="4">
        <v>43319</v>
      </c>
    </row>
    <row r="481" spans="1:22" ht="12.75" x14ac:dyDescent="0.2">
      <c r="A481" s="2">
        <v>43319.423540798613</v>
      </c>
      <c r="B481" s="1" t="s">
        <v>15</v>
      </c>
      <c r="C481" s="1" t="s">
        <v>1178</v>
      </c>
      <c r="D481" s="1">
        <v>52</v>
      </c>
      <c r="E481" s="1" t="s">
        <v>1179</v>
      </c>
      <c r="F481" s="1">
        <v>16</v>
      </c>
      <c r="G481" s="4" t="s">
        <v>34</v>
      </c>
      <c r="H481" s="1" t="s">
        <v>26</v>
      </c>
      <c r="I481" s="1" t="s">
        <v>0</v>
      </c>
      <c r="J481" s="1"/>
      <c r="K481" s="1" t="s">
        <v>27</v>
      </c>
      <c r="L481" s="1" t="s">
        <v>17</v>
      </c>
      <c r="M481" s="1" t="s">
        <v>289</v>
      </c>
      <c r="N481" s="1" t="s">
        <v>19</v>
      </c>
      <c r="O481" s="1">
        <v>0</v>
      </c>
      <c r="P481" s="1" t="s">
        <v>71</v>
      </c>
      <c r="Q481" s="1" t="s">
        <v>21</v>
      </c>
      <c r="R481" s="1" t="s">
        <v>41</v>
      </c>
      <c r="S481" s="1" t="s">
        <v>148</v>
      </c>
      <c r="T481" s="1"/>
      <c r="U481" s="3" t="s">
        <v>1100</v>
      </c>
      <c r="V481" s="4">
        <v>43319</v>
      </c>
    </row>
    <row r="482" spans="1:22" ht="12.75" x14ac:dyDescent="0.2">
      <c r="A482" s="2">
        <v>43319.424538831023</v>
      </c>
      <c r="B482" s="1" t="s">
        <v>22</v>
      </c>
      <c r="C482" s="1" t="s">
        <v>1180</v>
      </c>
      <c r="D482" s="1">
        <v>56</v>
      </c>
      <c r="E482" s="1" t="s">
        <v>362</v>
      </c>
      <c r="F482" s="1">
        <v>9</v>
      </c>
      <c r="G482" s="4" t="s">
        <v>80</v>
      </c>
      <c r="H482" s="1" t="s">
        <v>26</v>
      </c>
      <c r="I482" s="1" t="s">
        <v>0</v>
      </c>
      <c r="J482" s="1"/>
      <c r="K482" s="1" t="s">
        <v>145</v>
      </c>
      <c r="L482" s="1" t="s">
        <v>17</v>
      </c>
      <c r="M482" s="1" t="s">
        <v>289</v>
      </c>
      <c r="N482" s="1" t="s">
        <v>19</v>
      </c>
      <c r="O482" s="1">
        <v>0</v>
      </c>
      <c r="P482" s="1" t="s">
        <v>84</v>
      </c>
      <c r="Q482" s="1" t="s">
        <v>21</v>
      </c>
      <c r="R482" s="1" t="s">
        <v>1175</v>
      </c>
      <c r="S482" s="1" t="s">
        <v>1181</v>
      </c>
      <c r="T482" s="1"/>
      <c r="U482" s="3" t="s">
        <v>1176</v>
      </c>
      <c r="V482" s="4">
        <v>43319</v>
      </c>
    </row>
    <row r="483" spans="1:22" ht="12.75" x14ac:dyDescent="0.2">
      <c r="A483" s="2">
        <v>43319.429032870372</v>
      </c>
      <c r="B483" s="1" t="s">
        <v>36</v>
      </c>
      <c r="C483" s="1" t="s">
        <v>1182</v>
      </c>
      <c r="D483" s="1">
        <v>41</v>
      </c>
      <c r="E483" s="1" t="s">
        <v>1183</v>
      </c>
      <c r="F483" s="1">
        <v>10</v>
      </c>
      <c r="G483" s="4" t="s">
        <v>34</v>
      </c>
      <c r="H483" s="1" t="s">
        <v>26</v>
      </c>
      <c r="I483" s="1" t="s">
        <v>0</v>
      </c>
      <c r="J483" s="1"/>
      <c r="K483" s="1" t="s">
        <v>27</v>
      </c>
      <c r="L483" s="1" t="s">
        <v>28</v>
      </c>
      <c r="M483" s="1" t="s">
        <v>29</v>
      </c>
      <c r="N483" s="1" t="s">
        <v>39</v>
      </c>
      <c r="O483" s="1" t="s">
        <v>1156</v>
      </c>
      <c r="P483" s="1" t="s">
        <v>71</v>
      </c>
      <c r="Q483" s="1" t="s">
        <v>21</v>
      </c>
      <c r="R483" s="1" t="s">
        <v>41</v>
      </c>
      <c r="S483" s="1" t="s">
        <v>148</v>
      </c>
      <c r="T483" s="1"/>
      <c r="U483" s="3" t="s">
        <v>1100</v>
      </c>
      <c r="V483" s="4">
        <v>43319</v>
      </c>
    </row>
    <row r="484" spans="1:22" ht="12.75" x14ac:dyDescent="0.2">
      <c r="A484" s="2">
        <v>43319.429237511577</v>
      </c>
      <c r="B484" s="1" t="s">
        <v>15</v>
      </c>
      <c r="C484" s="1" t="s">
        <v>1184</v>
      </c>
      <c r="D484" s="1">
        <v>43</v>
      </c>
      <c r="E484" s="1" t="s">
        <v>1185</v>
      </c>
      <c r="F484" s="1">
        <v>9</v>
      </c>
      <c r="G484" s="4" t="s">
        <v>80</v>
      </c>
      <c r="H484" s="1" t="s">
        <v>26</v>
      </c>
      <c r="I484" s="1" t="s">
        <v>0</v>
      </c>
      <c r="J484" s="1"/>
      <c r="K484" s="1" t="s">
        <v>27</v>
      </c>
      <c r="L484" s="1" t="s">
        <v>28</v>
      </c>
      <c r="M484" s="1" t="s">
        <v>87</v>
      </c>
      <c r="N484" s="1" t="s">
        <v>19</v>
      </c>
      <c r="O484" s="1">
        <v>1000</v>
      </c>
      <c r="P484" s="1" t="s">
        <v>71</v>
      </c>
      <c r="Q484" s="1" t="s">
        <v>21</v>
      </c>
      <c r="R484" s="1" t="s">
        <v>1180</v>
      </c>
      <c r="S484" s="1" t="s">
        <v>148</v>
      </c>
      <c r="T484" s="1"/>
      <c r="U484" s="3" t="s">
        <v>1176</v>
      </c>
      <c r="V484" s="4">
        <v>43319</v>
      </c>
    </row>
    <row r="485" spans="1:22" ht="12.75" x14ac:dyDescent="0.2">
      <c r="A485" s="2">
        <v>43319.439896666663</v>
      </c>
      <c r="B485" s="1" t="s">
        <v>36</v>
      </c>
      <c r="C485" s="1" t="s">
        <v>1186</v>
      </c>
      <c r="D485" s="1">
        <v>48</v>
      </c>
      <c r="E485" s="5" t="s">
        <v>1187</v>
      </c>
      <c r="F485" s="1">
        <v>10</v>
      </c>
      <c r="G485" s="4" t="s">
        <v>80</v>
      </c>
      <c r="H485" s="1" t="s">
        <v>26</v>
      </c>
      <c r="I485" s="1" t="s">
        <v>0</v>
      </c>
      <c r="J485" s="1"/>
      <c r="K485" s="1" t="s">
        <v>103</v>
      </c>
      <c r="L485" s="1" t="s">
        <v>28</v>
      </c>
      <c r="M485" s="1" t="s">
        <v>29</v>
      </c>
      <c r="N485" s="1" t="s">
        <v>39</v>
      </c>
      <c r="O485" s="1">
        <v>0</v>
      </c>
      <c r="P485" s="1" t="s">
        <v>260</v>
      </c>
      <c r="Q485" s="1" t="s">
        <v>21</v>
      </c>
      <c r="R485" s="1" t="s">
        <v>1188</v>
      </c>
      <c r="S485" s="1" t="s">
        <v>773</v>
      </c>
      <c r="T485" s="1"/>
      <c r="U485" s="3" t="s">
        <v>1189</v>
      </c>
      <c r="V485" s="4">
        <v>43319</v>
      </c>
    </row>
    <row r="486" spans="1:22" ht="12.75" x14ac:dyDescent="0.2">
      <c r="A486" s="2">
        <v>43319.441228784723</v>
      </c>
      <c r="B486" s="1" t="s">
        <v>36</v>
      </c>
      <c r="C486" s="1" t="s">
        <v>1190</v>
      </c>
      <c r="D486" s="1">
        <v>37</v>
      </c>
      <c r="E486" s="1" t="s">
        <v>1191</v>
      </c>
      <c r="F486" s="1">
        <v>10</v>
      </c>
      <c r="G486" s="4" t="s">
        <v>34</v>
      </c>
      <c r="H486" s="1" t="s">
        <v>26</v>
      </c>
      <c r="I486" s="1" t="s">
        <v>0</v>
      </c>
      <c r="J486" s="1"/>
      <c r="K486" s="1" t="s">
        <v>27</v>
      </c>
      <c r="L486" s="1" t="s">
        <v>57</v>
      </c>
      <c r="M486" s="1" t="s">
        <v>457</v>
      </c>
      <c r="N486" s="1" t="s">
        <v>19</v>
      </c>
      <c r="O486" s="1">
        <v>0</v>
      </c>
      <c r="P486" s="1" t="s">
        <v>35</v>
      </c>
      <c r="Q486" s="1" t="s">
        <v>21</v>
      </c>
      <c r="R486" s="1" t="s">
        <v>1192</v>
      </c>
      <c r="S486" s="1" t="s">
        <v>148</v>
      </c>
      <c r="T486" s="1"/>
      <c r="U486" s="3" t="s">
        <v>1192</v>
      </c>
      <c r="V486" s="4">
        <v>43319</v>
      </c>
    </row>
    <row r="487" spans="1:22" ht="12.75" x14ac:dyDescent="0.2">
      <c r="A487" s="2">
        <v>43319.444128437499</v>
      </c>
      <c r="B487" s="1" t="s">
        <v>36</v>
      </c>
      <c r="C487" s="1" t="s">
        <v>1193</v>
      </c>
      <c r="D487" s="1">
        <v>57</v>
      </c>
      <c r="E487" s="1" t="s">
        <v>1194</v>
      </c>
      <c r="F487" s="1">
        <v>10</v>
      </c>
      <c r="G487" s="4" t="s">
        <v>34</v>
      </c>
      <c r="H487" s="1" t="s">
        <v>26</v>
      </c>
      <c r="I487" s="1" t="s">
        <v>0</v>
      </c>
      <c r="J487" s="1"/>
      <c r="K487" s="1" t="s">
        <v>27</v>
      </c>
      <c r="L487" s="1" t="s">
        <v>17</v>
      </c>
      <c r="M487" s="1" t="s">
        <v>289</v>
      </c>
      <c r="N487" s="1" t="s">
        <v>19</v>
      </c>
      <c r="O487" s="1">
        <v>0</v>
      </c>
      <c r="P487" s="1" t="s">
        <v>71</v>
      </c>
      <c r="Q487" s="1" t="s">
        <v>21</v>
      </c>
      <c r="R487" s="1" t="s">
        <v>41</v>
      </c>
      <c r="S487" s="1" t="s">
        <v>148</v>
      </c>
      <c r="T487" s="1"/>
      <c r="U487" s="3" t="s">
        <v>1100</v>
      </c>
      <c r="V487" s="4">
        <v>43319</v>
      </c>
    </row>
    <row r="488" spans="1:22" ht="12.75" x14ac:dyDescent="0.2">
      <c r="A488" s="2">
        <v>43319.44690033565</v>
      </c>
      <c r="B488" s="1" t="s">
        <v>36</v>
      </c>
      <c r="C488" s="1" t="s">
        <v>1195</v>
      </c>
      <c r="D488" s="1">
        <v>44</v>
      </c>
      <c r="E488" s="1" t="s">
        <v>1196</v>
      </c>
      <c r="F488" s="1">
        <v>15</v>
      </c>
      <c r="G488" s="4" t="s">
        <v>34</v>
      </c>
      <c r="H488" s="1" t="s">
        <v>26</v>
      </c>
      <c r="I488" s="1" t="s">
        <v>0</v>
      </c>
      <c r="J488" s="1"/>
      <c r="K488" s="1" t="s">
        <v>27</v>
      </c>
      <c r="L488" s="1" t="s">
        <v>57</v>
      </c>
      <c r="M488" s="1" t="s">
        <v>457</v>
      </c>
      <c r="N488" s="1" t="s">
        <v>19</v>
      </c>
      <c r="O488" s="1">
        <v>0</v>
      </c>
      <c r="P488" s="1" t="s">
        <v>262</v>
      </c>
      <c r="Q488" s="1" t="s">
        <v>21</v>
      </c>
      <c r="R488" s="1" t="s">
        <v>41</v>
      </c>
      <c r="S488" s="1" t="s">
        <v>1197</v>
      </c>
      <c r="T488" s="1"/>
      <c r="U488" s="3" t="s">
        <v>1100</v>
      </c>
      <c r="V488" s="4">
        <v>43319</v>
      </c>
    </row>
    <row r="489" spans="1:22" ht="12.75" x14ac:dyDescent="0.2">
      <c r="A489" s="2">
        <v>43319.45526206019</v>
      </c>
      <c r="B489" s="1" t="s">
        <v>36</v>
      </c>
      <c r="C489" s="1" t="s">
        <v>1198</v>
      </c>
      <c r="D489" s="1">
        <v>47</v>
      </c>
      <c r="E489" s="1" t="s">
        <v>1199</v>
      </c>
      <c r="F489" s="1">
        <v>6</v>
      </c>
      <c r="G489" s="4" t="s">
        <v>80</v>
      </c>
      <c r="H489" s="1" t="s">
        <v>26</v>
      </c>
      <c r="I489" s="1" t="s">
        <v>0</v>
      </c>
      <c r="J489" s="1"/>
      <c r="K489" s="1" t="s">
        <v>27</v>
      </c>
      <c r="L489" s="1" t="s">
        <v>57</v>
      </c>
      <c r="M489" s="1" t="s">
        <v>457</v>
      </c>
      <c r="N489" s="1" t="s">
        <v>19</v>
      </c>
      <c r="O489" s="1">
        <v>0</v>
      </c>
      <c r="P489" s="1" t="s">
        <v>213</v>
      </c>
      <c r="Q489" s="1" t="s">
        <v>21</v>
      </c>
      <c r="R489" s="1" t="s">
        <v>1200</v>
      </c>
      <c r="S489" s="1" t="s">
        <v>773</v>
      </c>
      <c r="T489" s="1"/>
      <c r="U489" s="3" t="s">
        <v>1200</v>
      </c>
      <c r="V489" s="4">
        <v>43319</v>
      </c>
    </row>
    <row r="490" spans="1:22" ht="12.75" x14ac:dyDescent="0.2">
      <c r="A490" s="2">
        <v>43319.459517800926</v>
      </c>
      <c r="B490" s="1" t="s">
        <v>36</v>
      </c>
      <c r="C490" s="1" t="s">
        <v>1201</v>
      </c>
      <c r="D490" s="1">
        <v>52</v>
      </c>
      <c r="E490" s="1" t="s">
        <v>1187</v>
      </c>
      <c r="F490" s="1">
        <v>3</v>
      </c>
      <c r="G490" s="4" t="s">
        <v>80</v>
      </c>
      <c r="H490" s="1" t="s">
        <v>26</v>
      </c>
      <c r="I490" s="1" t="s">
        <v>0</v>
      </c>
      <c r="J490" s="1"/>
      <c r="K490" s="1" t="s">
        <v>27</v>
      </c>
      <c r="L490" s="1" t="s">
        <v>57</v>
      </c>
      <c r="M490" s="1" t="s">
        <v>457</v>
      </c>
      <c r="N490" s="1" t="s">
        <v>19</v>
      </c>
      <c r="O490" s="1">
        <v>0</v>
      </c>
      <c r="P490" s="1" t="s">
        <v>71</v>
      </c>
      <c r="Q490" s="1" t="s">
        <v>21</v>
      </c>
      <c r="R490" s="1" t="s">
        <v>1202</v>
      </c>
      <c r="S490" s="1" t="s">
        <v>1203</v>
      </c>
      <c r="T490" s="1"/>
      <c r="U490" s="3" t="s">
        <v>1202</v>
      </c>
      <c r="V490" s="4">
        <v>43319</v>
      </c>
    </row>
    <row r="491" spans="1:22" ht="12.75" x14ac:dyDescent="0.2">
      <c r="A491" s="2">
        <v>43319.467326006939</v>
      </c>
      <c r="B491" s="1" t="s">
        <v>15</v>
      </c>
      <c r="C491" s="1" t="s">
        <v>1204</v>
      </c>
      <c r="D491" s="1">
        <v>31</v>
      </c>
      <c r="E491" s="1">
        <v>322</v>
      </c>
      <c r="F491" s="1">
        <v>7</v>
      </c>
      <c r="G491" s="1" t="s">
        <v>323</v>
      </c>
      <c r="H491" s="1" t="s">
        <v>26</v>
      </c>
      <c r="I491" s="1" t="s">
        <v>0</v>
      </c>
      <c r="J491" s="1"/>
      <c r="K491" s="1" t="s">
        <v>27</v>
      </c>
      <c r="L491" s="1" t="s">
        <v>28</v>
      </c>
      <c r="M491" s="1" t="s">
        <v>18</v>
      </c>
      <c r="N491" s="1" t="s">
        <v>39</v>
      </c>
      <c r="O491" s="1">
        <v>1000</v>
      </c>
      <c r="P491" s="1" t="s">
        <v>759</v>
      </c>
      <c r="Q491" s="1" t="s">
        <v>21</v>
      </c>
      <c r="R491" s="1" t="s">
        <v>1205</v>
      </c>
      <c r="S491" s="1" t="s">
        <v>782</v>
      </c>
      <c r="T491" s="1"/>
      <c r="U491" s="3" t="s">
        <v>1205</v>
      </c>
      <c r="V491" s="4">
        <v>43318</v>
      </c>
    </row>
    <row r="492" spans="1:22" ht="12.75" x14ac:dyDescent="0.2">
      <c r="A492" s="2">
        <v>43319.470346493057</v>
      </c>
      <c r="B492" s="1" t="s">
        <v>15</v>
      </c>
      <c r="C492" s="1" t="s">
        <v>1206</v>
      </c>
      <c r="D492" s="1">
        <v>72</v>
      </c>
      <c r="E492" s="1" t="s">
        <v>1207</v>
      </c>
      <c r="F492" s="1">
        <v>16</v>
      </c>
      <c r="G492" s="4" t="s">
        <v>34</v>
      </c>
      <c r="H492" s="1" t="s">
        <v>26</v>
      </c>
      <c r="I492" s="1" t="s">
        <v>0</v>
      </c>
      <c r="J492" s="1"/>
      <c r="K492" s="1" t="s">
        <v>27</v>
      </c>
      <c r="L492" s="1" t="s">
        <v>28</v>
      </c>
      <c r="M492" s="1" t="s">
        <v>18</v>
      </c>
      <c r="N492" s="1" t="s">
        <v>39</v>
      </c>
      <c r="O492" s="1">
        <v>2500</v>
      </c>
      <c r="P492" s="1" t="s">
        <v>1208</v>
      </c>
      <c r="Q492" s="1" t="s">
        <v>21</v>
      </c>
      <c r="R492" s="1" t="s">
        <v>1209</v>
      </c>
      <c r="S492" s="1" t="s">
        <v>782</v>
      </c>
      <c r="T492" s="1"/>
      <c r="U492" s="3" t="s">
        <v>1209</v>
      </c>
      <c r="V492" s="4">
        <v>43318</v>
      </c>
    </row>
    <row r="493" spans="1:22" ht="12.75" x14ac:dyDescent="0.2">
      <c r="A493" s="2">
        <v>43319.496621666665</v>
      </c>
      <c r="B493" s="1" t="s">
        <v>36</v>
      </c>
      <c r="C493" s="1" t="s">
        <v>1210</v>
      </c>
      <c r="D493" s="1">
        <v>44</v>
      </c>
      <c r="E493" s="1">
        <v>245</v>
      </c>
      <c r="F493" s="1">
        <v>10</v>
      </c>
      <c r="G493" s="4" t="s">
        <v>34</v>
      </c>
      <c r="H493" s="1" t="s">
        <v>26</v>
      </c>
      <c r="I493" s="1" t="s">
        <v>0</v>
      </c>
      <c r="J493" s="1"/>
      <c r="K493" s="1" t="s">
        <v>27</v>
      </c>
      <c r="L493" s="1" t="s">
        <v>17</v>
      </c>
      <c r="M493" s="1" t="s">
        <v>289</v>
      </c>
      <c r="N493" s="1" t="s">
        <v>19</v>
      </c>
      <c r="O493" s="1">
        <v>0</v>
      </c>
      <c r="P493" s="1" t="s">
        <v>101</v>
      </c>
      <c r="Q493" s="1" t="s">
        <v>21</v>
      </c>
      <c r="R493" s="1" t="s">
        <v>41</v>
      </c>
      <c r="S493" s="1" t="s">
        <v>148</v>
      </c>
      <c r="T493" s="1"/>
      <c r="U493" s="3" t="s">
        <v>1100</v>
      </c>
      <c r="V493" s="4">
        <v>43319</v>
      </c>
    </row>
    <row r="494" spans="1:22" ht="12.75" x14ac:dyDescent="0.2">
      <c r="A494" s="2">
        <v>43319.524129201389</v>
      </c>
      <c r="B494" s="1" t="s">
        <v>36</v>
      </c>
      <c r="C494" s="1" t="s">
        <v>1211</v>
      </c>
      <c r="D494" s="1">
        <v>52</v>
      </c>
      <c r="E494" s="1">
        <v>5</v>
      </c>
      <c r="F494" s="1">
        <v>9</v>
      </c>
      <c r="G494" s="4" t="s">
        <v>80</v>
      </c>
      <c r="H494" s="1" t="s">
        <v>26</v>
      </c>
      <c r="I494" s="1" t="s">
        <v>0</v>
      </c>
      <c r="J494" s="1"/>
      <c r="K494" s="1" t="s">
        <v>145</v>
      </c>
      <c r="L494" s="1" t="s">
        <v>28</v>
      </c>
      <c r="M494" s="1" t="s">
        <v>29</v>
      </c>
      <c r="N494" s="1" t="s">
        <v>19</v>
      </c>
      <c r="O494" s="1">
        <v>1200</v>
      </c>
      <c r="P494" s="1" t="s">
        <v>262</v>
      </c>
      <c r="Q494" s="1" t="s">
        <v>21</v>
      </c>
      <c r="R494" s="1" t="s">
        <v>1180</v>
      </c>
      <c r="S494" s="1" t="s">
        <v>1212</v>
      </c>
      <c r="T494" s="1"/>
      <c r="U494" s="3" t="s">
        <v>1176</v>
      </c>
      <c r="V494" s="4">
        <v>43319</v>
      </c>
    </row>
    <row r="495" spans="1:22" ht="12.75" x14ac:dyDescent="0.2">
      <c r="A495" s="2">
        <v>43319.526943483797</v>
      </c>
      <c r="B495" s="1" t="s">
        <v>22</v>
      </c>
      <c r="C495" s="1" t="s">
        <v>1213</v>
      </c>
      <c r="D495">
        <v>23</v>
      </c>
      <c r="E495" s="1" t="s">
        <v>1214</v>
      </c>
      <c r="F495" s="1">
        <v>7</v>
      </c>
      <c r="G495" s="4" t="s">
        <v>80</v>
      </c>
      <c r="H495" s="1" t="s">
        <v>26</v>
      </c>
      <c r="I495" s="1" t="s">
        <v>0</v>
      </c>
      <c r="J495" s="1"/>
      <c r="K495" s="1" t="s">
        <v>16</v>
      </c>
      <c r="L495" s="1" t="s">
        <v>136</v>
      </c>
      <c r="M495" s="1" t="s">
        <v>29</v>
      </c>
      <c r="N495" s="1" t="s">
        <v>39</v>
      </c>
      <c r="O495" s="1">
        <v>0</v>
      </c>
      <c r="P495" s="1" t="s">
        <v>351</v>
      </c>
      <c r="Q495" s="1" t="s">
        <v>21</v>
      </c>
      <c r="R495" s="1" t="s">
        <v>1213</v>
      </c>
      <c r="S495" s="1" t="s">
        <v>148</v>
      </c>
      <c r="T495" s="1"/>
      <c r="U495" s="3" t="s">
        <v>1213</v>
      </c>
      <c r="V495" s="4">
        <v>43319</v>
      </c>
    </row>
    <row r="496" spans="1:22" ht="12.75" x14ac:dyDescent="0.2">
      <c r="A496" s="2">
        <v>43319.5309666088</v>
      </c>
      <c r="B496" s="1" t="s">
        <v>36</v>
      </c>
      <c r="C496" s="1" t="s">
        <v>1215</v>
      </c>
      <c r="D496" s="1">
        <v>52</v>
      </c>
      <c r="E496" s="1" t="s">
        <v>1216</v>
      </c>
      <c r="F496" s="1">
        <v>9</v>
      </c>
      <c r="G496" s="4" t="s">
        <v>80</v>
      </c>
      <c r="H496" s="1" t="s">
        <v>26</v>
      </c>
      <c r="I496" s="1" t="s">
        <v>0</v>
      </c>
      <c r="J496" s="1"/>
      <c r="K496" s="1" t="s">
        <v>27</v>
      </c>
      <c r="L496" s="1" t="s">
        <v>28</v>
      </c>
      <c r="M496" s="1" t="s">
        <v>29</v>
      </c>
      <c r="N496" s="1" t="s">
        <v>19</v>
      </c>
      <c r="O496" s="1">
        <v>500</v>
      </c>
      <c r="P496" s="1" t="s">
        <v>84</v>
      </c>
      <c r="Q496" s="1" t="s">
        <v>21</v>
      </c>
      <c r="R496" s="1" t="s">
        <v>1180</v>
      </c>
      <c r="S496" s="1" t="s">
        <v>1217</v>
      </c>
      <c r="T496" s="1"/>
      <c r="U496" s="3" t="s">
        <v>1176</v>
      </c>
      <c r="V496" s="4">
        <v>43319</v>
      </c>
    </row>
    <row r="497" spans="1:22" ht="12.75" x14ac:dyDescent="0.2">
      <c r="A497" s="2">
        <v>43319.533744641201</v>
      </c>
      <c r="B497" s="1" t="s">
        <v>36</v>
      </c>
      <c r="C497" s="1" t="s">
        <v>1218</v>
      </c>
      <c r="D497" s="1">
        <v>58</v>
      </c>
      <c r="E497" s="1">
        <v>7</v>
      </c>
      <c r="F497" s="1">
        <v>9</v>
      </c>
      <c r="G497" s="4" t="s">
        <v>80</v>
      </c>
      <c r="H497" s="1" t="s">
        <v>26</v>
      </c>
      <c r="I497" s="1" t="s">
        <v>0</v>
      </c>
      <c r="J497" s="1"/>
      <c r="K497" s="1" t="s">
        <v>50</v>
      </c>
      <c r="L497" s="1" t="s">
        <v>28</v>
      </c>
      <c r="M497" s="1" t="s">
        <v>29</v>
      </c>
      <c r="N497" s="1" t="s">
        <v>19</v>
      </c>
      <c r="O497" s="1" t="s">
        <v>1219</v>
      </c>
      <c r="P497" s="1" t="s">
        <v>1174</v>
      </c>
      <c r="Q497" s="1" t="s">
        <v>21</v>
      </c>
      <c r="R497" s="1" t="s">
        <v>1180</v>
      </c>
      <c r="S497" s="1" t="s">
        <v>1217</v>
      </c>
      <c r="T497" s="1"/>
      <c r="U497" s="3" t="s">
        <v>1176</v>
      </c>
      <c r="V497" s="4">
        <v>43319</v>
      </c>
    </row>
    <row r="498" spans="1:22" ht="12.75" x14ac:dyDescent="0.2">
      <c r="A498" s="2">
        <v>43319.53560275463</v>
      </c>
      <c r="B498" s="1" t="s">
        <v>36</v>
      </c>
      <c r="C498" s="1" t="s">
        <v>1220</v>
      </c>
      <c r="D498" s="1">
        <v>39</v>
      </c>
      <c r="E498" s="1" t="s">
        <v>396</v>
      </c>
      <c r="F498" s="1">
        <v>4</v>
      </c>
      <c r="G498" s="4" t="s">
        <v>80</v>
      </c>
      <c r="H498" s="1" t="s">
        <v>26</v>
      </c>
      <c r="I498" s="1" t="s">
        <v>0</v>
      </c>
      <c r="J498" s="1"/>
      <c r="K498" s="1" t="s">
        <v>27</v>
      </c>
      <c r="L498" s="1" t="s">
        <v>17</v>
      </c>
      <c r="M498" s="1" t="s">
        <v>29</v>
      </c>
      <c r="N498" s="1" t="s">
        <v>19</v>
      </c>
      <c r="O498" s="1">
        <v>500</v>
      </c>
      <c r="P498" s="1" t="s">
        <v>266</v>
      </c>
      <c r="Q498" s="1" t="s">
        <v>21</v>
      </c>
      <c r="R498" s="1" t="s">
        <v>1220</v>
      </c>
      <c r="S498" s="1" t="s">
        <v>1221</v>
      </c>
      <c r="T498" s="1"/>
      <c r="U498" s="3" t="s">
        <v>1220</v>
      </c>
      <c r="V498" s="4">
        <v>43319</v>
      </c>
    </row>
    <row r="499" spans="1:22" ht="12.75" x14ac:dyDescent="0.2">
      <c r="A499" s="2">
        <v>43319.544249629631</v>
      </c>
      <c r="B499" s="1" t="s">
        <v>22</v>
      </c>
      <c r="C499" s="1" t="s">
        <v>1222</v>
      </c>
      <c r="D499" s="1">
        <v>43</v>
      </c>
      <c r="E499" s="1" t="s">
        <v>1223</v>
      </c>
      <c r="F499" s="1">
        <v>9</v>
      </c>
      <c r="G499" s="4" t="s">
        <v>80</v>
      </c>
      <c r="H499" s="1" t="s">
        <v>26</v>
      </c>
      <c r="I499" s="1" t="s">
        <v>0</v>
      </c>
      <c r="J499" s="1"/>
      <c r="K499" s="1" t="s">
        <v>27</v>
      </c>
      <c r="L499" s="1" t="s">
        <v>28</v>
      </c>
      <c r="M499" s="1" t="s">
        <v>29</v>
      </c>
      <c r="N499" s="1" t="s">
        <v>19</v>
      </c>
      <c r="O499" s="1">
        <v>350</v>
      </c>
      <c r="P499" s="1" t="s">
        <v>141</v>
      </c>
      <c r="Q499" s="1" t="s">
        <v>21</v>
      </c>
      <c r="R499" s="1" t="s">
        <v>1180</v>
      </c>
      <c r="S499" s="1" t="s">
        <v>1217</v>
      </c>
      <c r="T499" s="1"/>
      <c r="U499" s="3" t="s">
        <v>1176</v>
      </c>
      <c r="V499" s="4">
        <v>43319</v>
      </c>
    </row>
    <row r="500" spans="1:22" ht="12.75" x14ac:dyDescent="0.2">
      <c r="A500" s="2">
        <v>43319.545651898152</v>
      </c>
      <c r="B500" s="1" t="s">
        <v>15</v>
      </c>
      <c r="C500" s="1" t="s">
        <v>1224</v>
      </c>
      <c r="D500">
        <v>37</v>
      </c>
      <c r="E500" s="5" t="s">
        <v>396</v>
      </c>
      <c r="F500" s="1">
        <v>4</v>
      </c>
      <c r="G500" s="4" t="s">
        <v>80</v>
      </c>
      <c r="H500" s="1" t="s">
        <v>26</v>
      </c>
      <c r="I500" s="1" t="s">
        <v>0</v>
      </c>
      <c r="J500" s="1"/>
      <c r="K500" s="1" t="s">
        <v>161</v>
      </c>
      <c r="L500" s="1" t="s">
        <v>28</v>
      </c>
      <c r="M500" s="1" t="s">
        <v>94</v>
      </c>
      <c r="N500" s="1" t="s">
        <v>282</v>
      </c>
      <c r="O500" s="1">
        <v>1000</v>
      </c>
      <c r="P500" s="1" t="s">
        <v>213</v>
      </c>
      <c r="Q500" s="1" t="s">
        <v>21</v>
      </c>
      <c r="R500" s="1" t="s">
        <v>1220</v>
      </c>
      <c r="S500" s="1" t="s">
        <v>1221</v>
      </c>
      <c r="T500" s="1"/>
      <c r="U500" s="3" t="s">
        <v>1225</v>
      </c>
      <c r="V500" s="4">
        <v>43319</v>
      </c>
    </row>
    <row r="501" spans="1:22" ht="12.75" x14ac:dyDescent="0.2">
      <c r="A501" s="2">
        <v>43319.548018634261</v>
      </c>
      <c r="B501" s="1" t="s">
        <v>36</v>
      </c>
      <c r="C501" s="1" t="s">
        <v>1226</v>
      </c>
      <c r="D501" s="1">
        <v>57</v>
      </c>
      <c r="E501" s="1">
        <v>27</v>
      </c>
      <c r="F501" s="1">
        <v>9</v>
      </c>
      <c r="G501" s="4" t="s">
        <v>80</v>
      </c>
      <c r="H501" s="1" t="s">
        <v>26</v>
      </c>
      <c r="I501" s="1" t="s">
        <v>0</v>
      </c>
      <c r="J501" s="1"/>
      <c r="K501" s="1" t="s">
        <v>27</v>
      </c>
      <c r="L501" s="1" t="s">
        <v>28</v>
      </c>
      <c r="M501" s="1" t="s">
        <v>29</v>
      </c>
      <c r="N501" s="1" t="s">
        <v>19</v>
      </c>
      <c r="O501" s="1">
        <v>300</v>
      </c>
      <c r="P501" s="1" t="s">
        <v>141</v>
      </c>
      <c r="Q501" s="1" t="s">
        <v>21</v>
      </c>
      <c r="R501" s="1" t="s">
        <v>1227</v>
      </c>
      <c r="S501" s="1" t="s">
        <v>1217</v>
      </c>
      <c r="T501" s="1"/>
      <c r="U501" s="3" t="s">
        <v>1176</v>
      </c>
      <c r="V501" s="4">
        <v>43319</v>
      </c>
    </row>
    <row r="502" spans="1:22" ht="12.75" x14ac:dyDescent="0.2">
      <c r="A502" s="2">
        <v>43319.552204930558</v>
      </c>
      <c r="B502" s="1" t="s">
        <v>22</v>
      </c>
      <c r="C502" s="1" t="s">
        <v>1228</v>
      </c>
      <c r="D502" s="1">
        <v>30</v>
      </c>
      <c r="E502" s="1" t="s">
        <v>1229</v>
      </c>
      <c r="F502" s="1">
        <v>9</v>
      </c>
      <c r="G502" s="4" t="s">
        <v>80</v>
      </c>
      <c r="H502" s="1" t="s">
        <v>26</v>
      </c>
      <c r="I502" s="1" t="s">
        <v>0</v>
      </c>
      <c r="J502" s="1"/>
      <c r="K502" s="1" t="s">
        <v>27</v>
      </c>
      <c r="L502" s="1" t="s">
        <v>28</v>
      </c>
      <c r="M502" s="1" t="s">
        <v>29</v>
      </c>
      <c r="N502" s="1" t="s">
        <v>19</v>
      </c>
      <c r="O502" s="1">
        <v>300</v>
      </c>
      <c r="P502" s="1" t="s">
        <v>101</v>
      </c>
      <c r="Q502" s="1" t="s">
        <v>21</v>
      </c>
      <c r="R502" s="1" t="s">
        <v>1180</v>
      </c>
      <c r="S502" s="1" t="s">
        <v>1230</v>
      </c>
      <c r="T502" s="1"/>
      <c r="U502" s="3" t="s">
        <v>1176</v>
      </c>
      <c r="V502" s="4">
        <v>43319</v>
      </c>
    </row>
    <row r="503" spans="1:22" ht="12.75" x14ac:dyDescent="0.2">
      <c r="A503" s="2">
        <v>43319.599036840278</v>
      </c>
      <c r="B503" s="1" t="s">
        <v>22</v>
      </c>
      <c r="C503" s="1" t="s">
        <v>1231</v>
      </c>
      <c r="D503" s="1">
        <v>25</v>
      </c>
      <c r="E503" s="1" t="s">
        <v>1232</v>
      </c>
      <c r="F503" s="1">
        <v>15</v>
      </c>
      <c r="G503" s="4" t="s">
        <v>34</v>
      </c>
      <c r="H503" s="1" t="s">
        <v>26</v>
      </c>
      <c r="I503" s="1" t="s">
        <v>0</v>
      </c>
      <c r="J503" s="1"/>
      <c r="K503" s="1" t="s">
        <v>27</v>
      </c>
      <c r="L503" s="1" t="s">
        <v>28</v>
      </c>
      <c r="M503" s="1" t="s">
        <v>29</v>
      </c>
      <c r="N503" s="1" t="s">
        <v>39</v>
      </c>
      <c r="O503" s="1">
        <v>50</v>
      </c>
      <c r="P503" s="1" t="s">
        <v>324</v>
      </c>
      <c r="Q503" s="1" t="s">
        <v>21</v>
      </c>
      <c r="R503" s="1" t="s">
        <v>1231</v>
      </c>
      <c r="S503" s="1" t="s">
        <v>928</v>
      </c>
      <c r="T503" s="1"/>
      <c r="U503" s="3" t="s">
        <v>171</v>
      </c>
      <c r="V503" s="4">
        <v>43319</v>
      </c>
    </row>
    <row r="504" spans="1:22" ht="12.75" x14ac:dyDescent="0.2">
      <c r="A504" s="2">
        <v>43319.611403541669</v>
      </c>
      <c r="B504" s="1" t="s">
        <v>15</v>
      </c>
      <c r="C504" s="1" t="s">
        <v>1233</v>
      </c>
      <c r="D504" s="1">
        <v>48</v>
      </c>
      <c r="E504" s="1">
        <v>129</v>
      </c>
      <c r="F504" s="1">
        <v>3</v>
      </c>
      <c r="G504" s="1" t="s">
        <v>111</v>
      </c>
      <c r="H504" s="1" t="s">
        <v>26</v>
      </c>
      <c r="I504" s="1" t="s">
        <v>0</v>
      </c>
      <c r="J504" s="1"/>
      <c r="K504" s="1" t="s">
        <v>50</v>
      </c>
      <c r="L504" s="1" t="s">
        <v>28</v>
      </c>
      <c r="M504" s="1" t="s">
        <v>18</v>
      </c>
      <c r="N504" s="1" t="s">
        <v>39</v>
      </c>
      <c r="O504" s="1">
        <v>2800</v>
      </c>
      <c r="P504" s="1" t="s">
        <v>20</v>
      </c>
      <c r="Q504" s="1" t="s">
        <v>21</v>
      </c>
      <c r="R504" s="1" t="s">
        <v>1234</v>
      </c>
      <c r="S504" s="1" t="s">
        <v>1235</v>
      </c>
      <c r="T504" s="1"/>
      <c r="U504" s="3" t="s">
        <v>1234</v>
      </c>
      <c r="V504" s="4">
        <v>43308</v>
      </c>
    </row>
    <row r="505" spans="1:22" ht="12.75" x14ac:dyDescent="0.2">
      <c r="A505" s="2">
        <v>43319.616080416672</v>
      </c>
      <c r="B505" s="1" t="s">
        <v>36</v>
      </c>
      <c r="C505" s="1" t="s">
        <v>1236</v>
      </c>
      <c r="D505" s="1">
        <v>47</v>
      </c>
      <c r="E505" s="1">
        <v>8</v>
      </c>
      <c r="F505" s="1">
        <v>8</v>
      </c>
      <c r="G505" s="4" t="s">
        <v>80</v>
      </c>
      <c r="H505" s="1" t="s">
        <v>26</v>
      </c>
      <c r="I505" s="1" t="s">
        <v>0</v>
      </c>
      <c r="J505" s="1"/>
      <c r="K505" s="1" t="s">
        <v>27</v>
      </c>
      <c r="L505" s="1" t="s">
        <v>17</v>
      </c>
      <c r="M505" s="1" t="s">
        <v>29</v>
      </c>
      <c r="N505" s="1" t="s">
        <v>39</v>
      </c>
      <c r="O505" s="1">
        <v>0</v>
      </c>
      <c r="P505" s="1" t="s">
        <v>101</v>
      </c>
      <c r="Q505" s="1" t="s">
        <v>21</v>
      </c>
      <c r="R505" s="1" t="s">
        <v>1236</v>
      </c>
      <c r="S505" s="1" t="s">
        <v>773</v>
      </c>
      <c r="T505" s="1"/>
      <c r="U505" s="3" t="s">
        <v>1237</v>
      </c>
      <c r="V505" s="4">
        <v>43319</v>
      </c>
    </row>
    <row r="506" spans="1:22" ht="12.75" x14ac:dyDescent="0.2">
      <c r="A506" s="2">
        <v>43319.617913275462</v>
      </c>
      <c r="B506" s="1" t="s">
        <v>22</v>
      </c>
      <c r="C506" s="1" t="s">
        <v>1238</v>
      </c>
      <c r="D506" s="1">
        <v>29</v>
      </c>
      <c r="E506" s="1">
        <v>84</v>
      </c>
      <c r="F506" s="1">
        <v>8</v>
      </c>
      <c r="G506" s="4" t="s">
        <v>80</v>
      </c>
      <c r="H506" s="1" t="s">
        <v>26</v>
      </c>
      <c r="I506" s="1" t="s">
        <v>0</v>
      </c>
      <c r="J506" s="1"/>
      <c r="K506" s="1" t="s">
        <v>27</v>
      </c>
      <c r="L506" s="1" t="s">
        <v>57</v>
      </c>
      <c r="M506" s="1" t="s">
        <v>457</v>
      </c>
      <c r="N506" s="1" t="s">
        <v>19</v>
      </c>
      <c r="O506" s="1">
        <v>0</v>
      </c>
      <c r="P506" s="1" t="s">
        <v>395</v>
      </c>
      <c r="Q506" s="1" t="s">
        <v>21</v>
      </c>
      <c r="R506" s="1" t="s">
        <v>1238</v>
      </c>
      <c r="S506" s="1" t="s">
        <v>148</v>
      </c>
      <c r="T506" s="1"/>
      <c r="U506" s="3" t="s">
        <v>1238</v>
      </c>
      <c r="V506" s="4">
        <v>43319</v>
      </c>
    </row>
    <row r="507" spans="1:22" ht="12.75" x14ac:dyDescent="0.2">
      <c r="A507" s="2">
        <v>43319.643434907412</v>
      </c>
      <c r="B507" s="1" t="s">
        <v>36</v>
      </c>
      <c r="C507" s="1" t="s">
        <v>1239</v>
      </c>
      <c r="D507" s="1">
        <v>43</v>
      </c>
      <c r="E507" s="1">
        <v>99</v>
      </c>
      <c r="F507" s="1">
        <v>2</v>
      </c>
      <c r="G507" s="1" t="s">
        <v>111</v>
      </c>
      <c r="H507" s="1" t="s">
        <v>26</v>
      </c>
      <c r="I507" s="1" t="s">
        <v>0</v>
      </c>
      <c r="J507" s="1"/>
      <c r="K507" s="1" t="s">
        <v>27</v>
      </c>
      <c r="L507" s="1" t="s">
        <v>57</v>
      </c>
      <c r="M507" s="1" t="s">
        <v>457</v>
      </c>
      <c r="N507" s="1" t="s">
        <v>19</v>
      </c>
      <c r="O507" s="1">
        <v>0</v>
      </c>
      <c r="P507" s="1" t="s">
        <v>54</v>
      </c>
      <c r="Q507" s="1" t="s">
        <v>21</v>
      </c>
      <c r="R507" s="1" t="s">
        <v>1240</v>
      </c>
      <c r="S507" s="1" t="s">
        <v>1241</v>
      </c>
      <c r="T507" s="1"/>
      <c r="U507" s="3" t="s">
        <v>1239</v>
      </c>
      <c r="V507" s="4">
        <v>43319</v>
      </c>
    </row>
    <row r="508" spans="1:22" ht="12.75" x14ac:dyDescent="0.2">
      <c r="A508" s="2">
        <v>43319.666541539351</v>
      </c>
      <c r="B508" s="1" t="s">
        <v>22</v>
      </c>
      <c r="C508" s="1" t="s">
        <v>1242</v>
      </c>
      <c r="D508" s="1">
        <v>43</v>
      </c>
      <c r="E508" s="1" t="s">
        <v>1243</v>
      </c>
      <c r="F508" s="1">
        <v>9</v>
      </c>
      <c r="G508" s="4" t="s">
        <v>80</v>
      </c>
      <c r="H508" s="1" t="s">
        <v>26</v>
      </c>
      <c r="I508" s="1" t="s">
        <v>0</v>
      </c>
      <c r="J508" s="1"/>
      <c r="K508" s="1" t="s">
        <v>27</v>
      </c>
      <c r="L508" s="1" t="s">
        <v>28</v>
      </c>
      <c r="M508" s="1" t="s">
        <v>29</v>
      </c>
      <c r="N508" s="1" t="s">
        <v>19</v>
      </c>
      <c r="O508" s="1">
        <v>400</v>
      </c>
      <c r="P508" s="1" t="s">
        <v>84</v>
      </c>
      <c r="Q508" s="1" t="s">
        <v>21</v>
      </c>
      <c r="R508" s="1" t="s">
        <v>1172</v>
      </c>
      <c r="S508" s="1" t="s">
        <v>1230</v>
      </c>
      <c r="T508" s="1"/>
      <c r="U508" s="3" t="s">
        <v>1176</v>
      </c>
      <c r="V508" s="4">
        <v>43319</v>
      </c>
    </row>
    <row r="509" spans="1:22" ht="12.75" x14ac:dyDescent="0.2">
      <c r="A509" s="2">
        <v>43319.669351666671</v>
      </c>
      <c r="B509" s="1" t="s">
        <v>36</v>
      </c>
      <c r="C509" s="1" t="s">
        <v>1244</v>
      </c>
      <c r="D509" s="1">
        <v>53</v>
      </c>
      <c r="E509" s="1" t="s">
        <v>1245</v>
      </c>
      <c r="F509" s="1">
        <v>9</v>
      </c>
      <c r="G509" s="4" t="s">
        <v>80</v>
      </c>
      <c r="H509" s="1" t="s">
        <v>26</v>
      </c>
      <c r="I509" s="1" t="s">
        <v>0</v>
      </c>
      <c r="J509" s="1"/>
      <c r="K509" s="1" t="s">
        <v>27</v>
      </c>
      <c r="L509" s="1" t="s">
        <v>28</v>
      </c>
      <c r="M509" s="1" t="s">
        <v>29</v>
      </c>
      <c r="N509" s="1" t="s">
        <v>39</v>
      </c>
      <c r="O509" s="1">
        <v>450</v>
      </c>
      <c r="P509" s="1" t="s">
        <v>210</v>
      </c>
      <c r="Q509" s="1" t="s">
        <v>21</v>
      </c>
      <c r="R509" s="1" t="s">
        <v>1172</v>
      </c>
      <c r="S509" s="1" t="s">
        <v>1217</v>
      </c>
      <c r="T509" s="1"/>
      <c r="U509" s="3" t="s">
        <v>1176</v>
      </c>
      <c r="V509" s="4">
        <v>43319</v>
      </c>
    </row>
    <row r="510" spans="1:22" ht="12.75" x14ac:dyDescent="0.2">
      <c r="A510" s="2">
        <v>43319.670107893515</v>
      </c>
      <c r="B510" s="1" t="s">
        <v>22</v>
      </c>
      <c r="C510" s="1" t="s">
        <v>1246</v>
      </c>
      <c r="D510" s="1">
        <v>26</v>
      </c>
      <c r="E510" s="1" t="s">
        <v>1247</v>
      </c>
      <c r="F510" s="1">
        <v>16</v>
      </c>
      <c r="G510" s="4" t="s">
        <v>34</v>
      </c>
      <c r="H510" s="1" t="s">
        <v>26</v>
      </c>
      <c r="I510" s="1" t="s">
        <v>0</v>
      </c>
      <c r="J510" s="1"/>
      <c r="K510" s="1" t="s">
        <v>50</v>
      </c>
      <c r="L510" s="1" t="s">
        <v>57</v>
      </c>
      <c r="M510" s="1" t="s">
        <v>457</v>
      </c>
      <c r="N510" s="1" t="s">
        <v>19</v>
      </c>
      <c r="O510" s="1">
        <v>0</v>
      </c>
      <c r="P510" s="1" t="s">
        <v>71</v>
      </c>
      <c r="Q510" s="1" t="s">
        <v>21</v>
      </c>
      <c r="R510" s="1" t="s">
        <v>41</v>
      </c>
      <c r="S510" s="1" t="s">
        <v>148</v>
      </c>
      <c r="T510" s="1"/>
      <c r="U510" s="3" t="s">
        <v>1100</v>
      </c>
      <c r="V510" s="4">
        <v>43319</v>
      </c>
    </row>
    <row r="511" spans="1:22" ht="12.75" x14ac:dyDescent="0.2">
      <c r="A511" s="2">
        <v>43319.670938449075</v>
      </c>
      <c r="B511" s="1" t="s">
        <v>22</v>
      </c>
      <c r="C511" s="1" t="s">
        <v>1248</v>
      </c>
      <c r="D511" s="1">
        <v>24</v>
      </c>
      <c r="E511" s="1" t="s">
        <v>1249</v>
      </c>
      <c r="F511" s="1">
        <v>16</v>
      </c>
      <c r="G511" s="4" t="s">
        <v>34</v>
      </c>
      <c r="H511" s="1" t="s">
        <v>26</v>
      </c>
      <c r="I511" s="1" t="s">
        <v>0</v>
      </c>
      <c r="J511" s="1"/>
      <c r="K511" s="1" t="s">
        <v>50</v>
      </c>
      <c r="L511" s="1" t="s">
        <v>57</v>
      </c>
      <c r="M511" s="1" t="s">
        <v>457</v>
      </c>
      <c r="N511" s="1" t="s">
        <v>19</v>
      </c>
      <c r="O511" s="1">
        <v>0</v>
      </c>
      <c r="P511" s="1" t="s">
        <v>294</v>
      </c>
      <c r="Q511" s="1" t="s">
        <v>21</v>
      </c>
      <c r="R511" s="1" t="s">
        <v>1248</v>
      </c>
      <c r="S511" s="1"/>
      <c r="T511" s="1"/>
      <c r="U511" s="3" t="s">
        <v>1250</v>
      </c>
      <c r="V511" s="4">
        <v>43319</v>
      </c>
    </row>
    <row r="512" spans="1:22" ht="12.75" x14ac:dyDescent="0.2">
      <c r="A512" s="2">
        <v>43319.675796111114</v>
      </c>
      <c r="B512" s="1" t="s">
        <v>36</v>
      </c>
      <c r="C512" s="1" t="s">
        <v>1251</v>
      </c>
      <c r="D512" s="1">
        <v>45</v>
      </c>
      <c r="E512" s="1" t="s">
        <v>461</v>
      </c>
      <c r="F512" s="1">
        <v>9</v>
      </c>
      <c r="G512" s="4" t="s">
        <v>80</v>
      </c>
      <c r="H512" s="1" t="s">
        <v>26</v>
      </c>
      <c r="I512" s="1" t="s">
        <v>0</v>
      </c>
      <c r="J512" s="1"/>
      <c r="K512" s="1" t="s">
        <v>27</v>
      </c>
      <c r="L512" s="1" t="s">
        <v>28</v>
      </c>
      <c r="M512" s="1" t="s">
        <v>29</v>
      </c>
      <c r="N512" s="1" t="s">
        <v>19</v>
      </c>
      <c r="O512" s="1" t="s">
        <v>1252</v>
      </c>
      <c r="P512" s="1" t="s">
        <v>84</v>
      </c>
      <c r="Q512" s="1" t="s">
        <v>21</v>
      </c>
      <c r="R512" s="1" t="s">
        <v>1172</v>
      </c>
      <c r="S512" s="1" t="s">
        <v>1217</v>
      </c>
      <c r="T512" s="1"/>
      <c r="U512" s="3" t="s">
        <v>1176</v>
      </c>
      <c r="V512" s="4">
        <v>43319</v>
      </c>
    </row>
    <row r="513" spans="1:22" ht="12.75" x14ac:dyDescent="0.2">
      <c r="A513" s="2">
        <v>43319.678385891202</v>
      </c>
      <c r="B513" s="1" t="s">
        <v>36</v>
      </c>
      <c r="C513" s="1" t="s">
        <v>1253</v>
      </c>
      <c r="D513" s="1">
        <v>47</v>
      </c>
      <c r="E513" s="1" t="s">
        <v>1254</v>
      </c>
      <c r="F513" s="1">
        <v>9</v>
      </c>
      <c r="G513" s="4" t="s">
        <v>80</v>
      </c>
      <c r="H513" s="1" t="s">
        <v>26</v>
      </c>
      <c r="I513" s="1" t="s">
        <v>0</v>
      </c>
      <c r="J513" s="1"/>
      <c r="K513" s="1" t="s">
        <v>27</v>
      </c>
      <c r="L513" s="1" t="s">
        <v>28</v>
      </c>
      <c r="M513" s="1" t="s">
        <v>29</v>
      </c>
      <c r="N513" s="1" t="s">
        <v>19</v>
      </c>
      <c r="O513" s="1">
        <v>350</v>
      </c>
      <c r="P513" s="1" t="s">
        <v>84</v>
      </c>
      <c r="Q513" s="1" t="s">
        <v>21</v>
      </c>
      <c r="R513" s="1" t="s">
        <v>1180</v>
      </c>
      <c r="S513" s="1" t="s">
        <v>1217</v>
      </c>
      <c r="T513" s="1"/>
      <c r="U513" s="3" t="s">
        <v>1176</v>
      </c>
      <c r="V513" s="4">
        <v>43319</v>
      </c>
    </row>
    <row r="514" spans="1:22" ht="12.75" x14ac:dyDescent="0.2">
      <c r="A514" s="2">
        <v>43319.681615636575</v>
      </c>
      <c r="B514" s="1" t="s">
        <v>15</v>
      </c>
      <c r="C514" s="1" t="s">
        <v>1255</v>
      </c>
      <c r="D514" s="1">
        <v>57</v>
      </c>
      <c r="E514" s="1" t="s">
        <v>869</v>
      </c>
      <c r="F514" s="1">
        <v>9</v>
      </c>
      <c r="G514" s="4" t="s">
        <v>80</v>
      </c>
      <c r="H514" s="1" t="s">
        <v>26</v>
      </c>
      <c r="I514" s="1" t="s">
        <v>0</v>
      </c>
      <c r="J514" s="1"/>
      <c r="K514" s="1" t="s">
        <v>103</v>
      </c>
      <c r="L514" s="1" t="s">
        <v>28</v>
      </c>
      <c r="M514" s="1" t="s">
        <v>94</v>
      </c>
      <c r="N514" s="1" t="s">
        <v>19</v>
      </c>
      <c r="O514" s="1" t="s">
        <v>1256</v>
      </c>
      <c r="P514" s="1" t="s">
        <v>758</v>
      </c>
      <c r="Q514" s="1" t="s">
        <v>21</v>
      </c>
      <c r="R514" s="1" t="s">
        <v>1257</v>
      </c>
      <c r="S514" s="1" t="s">
        <v>1258</v>
      </c>
      <c r="T514" s="1"/>
      <c r="U514" s="3" t="s">
        <v>1176</v>
      </c>
      <c r="V514" s="4">
        <v>43319</v>
      </c>
    </row>
    <row r="515" spans="1:22" ht="12.75" x14ac:dyDescent="0.2">
      <c r="A515" s="2">
        <v>43319.703424224535</v>
      </c>
      <c r="B515" s="1" t="s">
        <v>15</v>
      </c>
      <c r="C515" s="1" t="s">
        <v>1259</v>
      </c>
      <c r="D515" s="1">
        <v>25</v>
      </c>
      <c r="E515" s="1" t="s">
        <v>1260</v>
      </c>
      <c r="F515" s="1">
        <v>2</v>
      </c>
      <c r="G515" s="1" t="s">
        <v>111</v>
      </c>
      <c r="H515" s="1" t="s">
        <v>26</v>
      </c>
      <c r="I515" s="1" t="s">
        <v>0</v>
      </c>
      <c r="J515" s="1"/>
      <c r="K515" s="1" t="s">
        <v>50</v>
      </c>
      <c r="L515" s="1" t="s">
        <v>57</v>
      </c>
      <c r="M515" s="1" t="s">
        <v>457</v>
      </c>
      <c r="N515" s="1" t="s">
        <v>19</v>
      </c>
      <c r="O515" s="1">
        <v>0</v>
      </c>
      <c r="P515" s="1" t="s">
        <v>213</v>
      </c>
      <c r="Q515" s="1" t="s">
        <v>21</v>
      </c>
      <c r="R515" s="1" t="s">
        <v>1261</v>
      </c>
      <c r="S515" s="1"/>
      <c r="T515" s="1"/>
      <c r="U515" s="3" t="s">
        <v>1259</v>
      </c>
      <c r="V515" s="4">
        <v>43319</v>
      </c>
    </row>
    <row r="516" spans="1:22" ht="12.75" x14ac:dyDescent="0.2">
      <c r="A516" s="2">
        <v>43319.721817395832</v>
      </c>
      <c r="B516" s="1" t="s">
        <v>36</v>
      </c>
      <c r="C516" s="1" t="s">
        <v>1262</v>
      </c>
      <c r="D516" s="1">
        <v>58</v>
      </c>
      <c r="E516" s="1" t="s">
        <v>1263</v>
      </c>
      <c r="F516" s="1">
        <v>2</v>
      </c>
      <c r="G516" s="4" t="s">
        <v>80</v>
      </c>
      <c r="H516" s="1" t="s">
        <v>26</v>
      </c>
      <c r="I516" s="1" t="s">
        <v>0</v>
      </c>
      <c r="J516" s="1"/>
      <c r="K516" s="1" t="s">
        <v>27</v>
      </c>
      <c r="L516" s="1" t="s">
        <v>57</v>
      </c>
      <c r="M516" s="1" t="s">
        <v>457</v>
      </c>
      <c r="N516" s="1" t="s">
        <v>19</v>
      </c>
      <c r="O516" s="1">
        <v>0</v>
      </c>
      <c r="P516" s="1" t="s">
        <v>219</v>
      </c>
      <c r="Q516" s="1" t="s">
        <v>21</v>
      </c>
      <c r="R516" s="1" t="s">
        <v>1262</v>
      </c>
      <c r="S516" s="1"/>
      <c r="T516" s="1"/>
      <c r="U516" s="3" t="s">
        <v>1262</v>
      </c>
      <c r="V516" s="4">
        <v>43319</v>
      </c>
    </row>
    <row r="517" spans="1:22" ht="12.75" x14ac:dyDescent="0.2">
      <c r="A517" s="2">
        <v>43319.741161493061</v>
      </c>
      <c r="B517" s="1" t="s">
        <v>15</v>
      </c>
      <c r="C517" s="1" t="s">
        <v>1264</v>
      </c>
      <c r="D517" s="1">
        <v>26</v>
      </c>
      <c r="E517" s="1" t="s">
        <v>1265</v>
      </c>
      <c r="F517" s="1">
        <v>9</v>
      </c>
      <c r="G517" s="1" t="s">
        <v>111</v>
      </c>
      <c r="H517" s="1" t="s">
        <v>26</v>
      </c>
      <c r="I517" s="1" t="s">
        <v>0</v>
      </c>
      <c r="J517" s="1"/>
      <c r="K517" s="1" t="s">
        <v>145</v>
      </c>
      <c r="L517" s="1" t="s">
        <v>28</v>
      </c>
      <c r="M517" s="1" t="s">
        <v>87</v>
      </c>
      <c r="N517" s="1" t="s">
        <v>39</v>
      </c>
      <c r="O517" s="1">
        <v>500</v>
      </c>
      <c r="P517" s="1" t="s">
        <v>546</v>
      </c>
      <c r="Q517" s="1" t="s">
        <v>21</v>
      </c>
      <c r="R517" s="1" t="s">
        <v>1234</v>
      </c>
      <c r="S517" s="1" t="s">
        <v>1266</v>
      </c>
      <c r="T517" s="1"/>
      <c r="U517" s="3" t="s">
        <v>1234</v>
      </c>
      <c r="V517" s="4">
        <v>43308</v>
      </c>
    </row>
    <row r="518" spans="1:22" ht="12.75" x14ac:dyDescent="0.2">
      <c r="A518" s="2">
        <v>43319.752853194441</v>
      </c>
      <c r="B518" s="1" t="s">
        <v>36</v>
      </c>
      <c r="C518" s="1" t="s">
        <v>1267</v>
      </c>
      <c r="D518" s="1">
        <v>36</v>
      </c>
      <c r="E518" s="1">
        <v>16</v>
      </c>
      <c r="F518" s="1">
        <v>7</v>
      </c>
      <c r="G518" s="4" t="s">
        <v>80</v>
      </c>
      <c r="H518" s="1" t="s">
        <v>26</v>
      </c>
      <c r="I518" s="1" t="s">
        <v>0</v>
      </c>
      <c r="J518" s="1"/>
      <c r="K518" s="1" t="s">
        <v>50</v>
      </c>
      <c r="L518" s="1" t="s">
        <v>57</v>
      </c>
      <c r="M518" s="1" t="s">
        <v>457</v>
      </c>
      <c r="N518" s="1" t="s">
        <v>19</v>
      </c>
      <c r="O518" s="1">
        <v>0</v>
      </c>
      <c r="P518" s="1" t="s">
        <v>20</v>
      </c>
      <c r="Q518" s="1" t="s">
        <v>21</v>
      </c>
      <c r="R518" s="1" t="s">
        <v>1267</v>
      </c>
      <c r="S518" s="1" t="s">
        <v>1105</v>
      </c>
      <c r="T518" s="1"/>
      <c r="U518" s="3" t="s">
        <v>1267</v>
      </c>
      <c r="V518" s="4">
        <v>43319</v>
      </c>
    </row>
    <row r="519" spans="1:22" ht="12.75" x14ac:dyDescent="0.2">
      <c r="A519" s="2">
        <v>43319.758719826394</v>
      </c>
      <c r="B519" s="1" t="s">
        <v>36</v>
      </c>
      <c r="C519" s="1" t="s">
        <v>1268</v>
      </c>
      <c r="D519" s="1">
        <v>53</v>
      </c>
      <c r="E519" s="1">
        <v>118</v>
      </c>
      <c r="F519" s="1">
        <v>8</v>
      </c>
      <c r="G519" s="4" t="s">
        <v>80</v>
      </c>
      <c r="H519" s="1" t="s">
        <v>26</v>
      </c>
      <c r="I519" s="1" t="s">
        <v>0</v>
      </c>
      <c r="J519" s="1"/>
      <c r="K519" s="1" t="s">
        <v>27</v>
      </c>
      <c r="L519" s="1" t="s">
        <v>57</v>
      </c>
      <c r="M519" s="1" t="s">
        <v>457</v>
      </c>
      <c r="N519" s="1" t="s">
        <v>19</v>
      </c>
      <c r="O519" s="1">
        <v>0</v>
      </c>
      <c r="P519" s="1" t="s">
        <v>58</v>
      </c>
      <c r="Q519" s="1" t="s">
        <v>21</v>
      </c>
      <c r="R519" s="1" t="s">
        <v>1269</v>
      </c>
      <c r="S519" s="1" t="s">
        <v>148</v>
      </c>
      <c r="T519" s="1"/>
      <c r="U519" s="3" t="s">
        <v>1268</v>
      </c>
      <c r="V519" s="4">
        <v>43319</v>
      </c>
    </row>
    <row r="520" spans="1:22" ht="12.75" x14ac:dyDescent="0.2">
      <c r="A520" s="2">
        <v>43319.768331319443</v>
      </c>
      <c r="B520" s="1" t="s">
        <v>36</v>
      </c>
      <c r="C520" s="1" t="s">
        <v>1270</v>
      </c>
      <c r="D520" s="1">
        <v>46</v>
      </c>
      <c r="E520" s="1" t="s">
        <v>150</v>
      </c>
      <c r="F520" s="1">
        <v>15</v>
      </c>
      <c r="G520" s="4" t="s">
        <v>34</v>
      </c>
      <c r="H520" s="1" t="s">
        <v>26</v>
      </c>
      <c r="I520" s="1" t="s">
        <v>0</v>
      </c>
      <c r="J520" s="1"/>
      <c r="K520" s="1" t="s">
        <v>27</v>
      </c>
      <c r="L520" s="1" t="s">
        <v>57</v>
      </c>
      <c r="M520" s="1" t="s">
        <v>457</v>
      </c>
      <c r="N520" s="1" t="s">
        <v>19</v>
      </c>
      <c r="O520" s="1">
        <v>0</v>
      </c>
      <c r="P520" s="1" t="s">
        <v>71</v>
      </c>
      <c r="Q520" s="1" t="s">
        <v>21</v>
      </c>
      <c r="R520" s="1" t="s">
        <v>41</v>
      </c>
      <c r="S520" s="1" t="s">
        <v>148</v>
      </c>
      <c r="T520" s="1"/>
      <c r="U520" s="3" t="s">
        <v>1100</v>
      </c>
      <c r="V520" s="4">
        <v>43319</v>
      </c>
    </row>
    <row r="521" spans="1:22" ht="12.75" x14ac:dyDescent="0.2">
      <c r="A521" s="2">
        <v>43319.845763518519</v>
      </c>
      <c r="B521" s="1" t="s">
        <v>36</v>
      </c>
      <c r="C521" s="1" t="s">
        <v>1271</v>
      </c>
      <c r="D521" s="1">
        <v>41</v>
      </c>
      <c r="E521" s="1" t="s">
        <v>1272</v>
      </c>
      <c r="F521" s="1">
        <v>8</v>
      </c>
      <c r="G521" s="4" t="s">
        <v>80</v>
      </c>
      <c r="H521" s="1" t="s">
        <v>26</v>
      </c>
      <c r="I521" s="1" t="s">
        <v>0</v>
      </c>
      <c r="J521" s="1"/>
      <c r="K521" s="1" t="s">
        <v>27</v>
      </c>
      <c r="L521" s="1" t="s">
        <v>28</v>
      </c>
      <c r="M521" s="1" t="s">
        <v>289</v>
      </c>
      <c r="N521" s="1" t="s">
        <v>39</v>
      </c>
      <c r="O521" s="1">
        <v>0</v>
      </c>
      <c r="P521" s="1" t="s">
        <v>58</v>
      </c>
      <c r="Q521" s="1" t="s">
        <v>21</v>
      </c>
      <c r="R521" s="1" t="s">
        <v>1271</v>
      </c>
      <c r="S521" s="1" t="s">
        <v>1273</v>
      </c>
      <c r="T521" s="1"/>
      <c r="U521" s="3" t="s">
        <v>1175</v>
      </c>
      <c r="V521" s="4">
        <v>43319</v>
      </c>
    </row>
    <row r="522" spans="1:22" ht="12.75" x14ac:dyDescent="0.2">
      <c r="A522" s="2">
        <v>43319.951480393516</v>
      </c>
      <c r="B522" s="1" t="s">
        <v>36</v>
      </c>
      <c r="C522" s="1" t="s">
        <v>1274</v>
      </c>
      <c r="D522" s="1">
        <v>47</v>
      </c>
      <c r="E522" s="1" t="s">
        <v>1275</v>
      </c>
      <c r="F522" s="1">
        <v>5</v>
      </c>
      <c r="G522" s="1" t="s">
        <v>43</v>
      </c>
      <c r="H522" s="1" t="s">
        <v>26</v>
      </c>
      <c r="I522" s="1" t="s">
        <v>0</v>
      </c>
      <c r="J522" s="1"/>
      <c r="K522" s="1" t="s">
        <v>27</v>
      </c>
      <c r="L522" s="1" t="s">
        <v>57</v>
      </c>
      <c r="M522" s="1" t="s">
        <v>457</v>
      </c>
      <c r="N522" s="1" t="s">
        <v>19</v>
      </c>
      <c r="O522" s="1">
        <v>0</v>
      </c>
      <c r="P522" s="1" t="s">
        <v>20</v>
      </c>
      <c r="Q522" s="1" t="s">
        <v>21</v>
      </c>
      <c r="R522" s="1" t="s">
        <v>1276</v>
      </c>
      <c r="S522" s="1" t="s">
        <v>778</v>
      </c>
      <c r="T522" s="1"/>
      <c r="U522" s="3" t="s">
        <v>1277</v>
      </c>
      <c r="V522" s="4">
        <v>43319</v>
      </c>
    </row>
    <row r="523" spans="1:22" ht="12.75" x14ac:dyDescent="0.2">
      <c r="A523" s="2">
        <v>43320.385105324072</v>
      </c>
      <c r="B523" s="1" t="s">
        <v>36</v>
      </c>
      <c r="C523" s="1" t="s">
        <v>1278</v>
      </c>
      <c r="D523" s="1">
        <v>51</v>
      </c>
      <c r="E523" s="1">
        <v>2</v>
      </c>
      <c r="F523" s="1">
        <v>8</v>
      </c>
      <c r="G523" s="4" t="s">
        <v>80</v>
      </c>
      <c r="H523" s="1" t="s">
        <v>26</v>
      </c>
      <c r="I523" s="1" t="s">
        <v>0</v>
      </c>
      <c r="J523" s="1"/>
      <c r="K523" s="1" t="s">
        <v>27</v>
      </c>
      <c r="L523" s="1" t="s">
        <v>28</v>
      </c>
      <c r="M523" s="1" t="s">
        <v>29</v>
      </c>
      <c r="N523" s="1" t="s">
        <v>39</v>
      </c>
      <c r="O523" s="1">
        <v>0</v>
      </c>
      <c r="P523" s="1" t="s">
        <v>101</v>
      </c>
      <c r="Q523" s="1" t="s">
        <v>21</v>
      </c>
      <c r="R523" s="1" t="s">
        <v>1278</v>
      </c>
      <c r="S523" s="1" t="s">
        <v>773</v>
      </c>
      <c r="T523" s="1"/>
      <c r="U523" s="3" t="s">
        <v>1279</v>
      </c>
      <c r="V523" s="4">
        <v>43320</v>
      </c>
    </row>
    <row r="524" spans="1:22" ht="12.75" x14ac:dyDescent="0.2">
      <c r="A524" s="2">
        <v>43320.443068506946</v>
      </c>
      <c r="B524" s="1" t="s">
        <v>15</v>
      </c>
      <c r="C524" s="1" t="s">
        <v>1280</v>
      </c>
      <c r="D524" s="1">
        <v>54</v>
      </c>
      <c r="E524" s="5" t="s">
        <v>1281</v>
      </c>
      <c r="F524" s="1">
        <v>7</v>
      </c>
      <c r="G524" s="4" t="s">
        <v>34</v>
      </c>
      <c r="H524" s="1" t="s">
        <v>26</v>
      </c>
      <c r="I524" s="1" t="s">
        <v>0</v>
      </c>
      <c r="J524" s="1"/>
      <c r="K524" s="1" t="s">
        <v>103</v>
      </c>
      <c r="L524" s="1" t="s">
        <v>28</v>
      </c>
      <c r="M524" s="1" t="s">
        <v>87</v>
      </c>
      <c r="N524" s="1" t="s">
        <v>39</v>
      </c>
      <c r="O524" s="1">
        <v>200</v>
      </c>
      <c r="P524" s="1" t="s">
        <v>101</v>
      </c>
      <c r="Q524" s="1" t="s">
        <v>21</v>
      </c>
      <c r="R524" s="1" t="s">
        <v>41</v>
      </c>
      <c r="S524" s="1" t="s">
        <v>148</v>
      </c>
      <c r="T524" s="1"/>
      <c r="U524" s="3" t="s">
        <v>1100</v>
      </c>
      <c r="V524" s="4">
        <v>43320</v>
      </c>
    </row>
    <row r="525" spans="1:22" ht="12.75" x14ac:dyDescent="0.2">
      <c r="A525" s="2">
        <v>43320.458752118051</v>
      </c>
      <c r="B525" s="1" t="s">
        <v>36</v>
      </c>
      <c r="C525" s="1" t="s">
        <v>1282</v>
      </c>
      <c r="D525" s="1">
        <v>68</v>
      </c>
      <c r="E525" s="1">
        <v>144</v>
      </c>
      <c r="F525" s="1">
        <v>8</v>
      </c>
      <c r="G525" s="4" t="s">
        <v>34</v>
      </c>
      <c r="H525" s="1" t="s">
        <v>26</v>
      </c>
      <c r="I525" s="1" t="s">
        <v>0</v>
      </c>
      <c r="J525" s="1"/>
      <c r="K525" s="1" t="s">
        <v>100</v>
      </c>
      <c r="L525" s="1" t="s">
        <v>57</v>
      </c>
      <c r="M525" s="1" t="s">
        <v>457</v>
      </c>
      <c r="N525" s="1" t="s">
        <v>19</v>
      </c>
      <c r="O525" s="1">
        <v>0</v>
      </c>
      <c r="P525" s="1" t="s">
        <v>213</v>
      </c>
      <c r="Q525" s="1" t="s">
        <v>21</v>
      </c>
      <c r="R525" s="1" t="s">
        <v>1282</v>
      </c>
      <c r="S525" s="1" t="s">
        <v>291</v>
      </c>
      <c r="T525" s="1"/>
      <c r="U525" s="3" t="s">
        <v>1282</v>
      </c>
      <c r="V525" s="4">
        <v>43320</v>
      </c>
    </row>
    <row r="526" spans="1:22" ht="12.75" x14ac:dyDescent="0.2">
      <c r="A526" s="2">
        <v>43320.458774583334</v>
      </c>
      <c r="B526" s="1" t="s">
        <v>36</v>
      </c>
      <c r="C526" s="1" t="s">
        <v>1283</v>
      </c>
      <c r="D526" s="1">
        <v>54</v>
      </c>
      <c r="E526" s="1" t="s">
        <v>304</v>
      </c>
      <c r="F526" s="1">
        <v>9</v>
      </c>
      <c r="G526" s="4" t="s">
        <v>34</v>
      </c>
      <c r="H526" s="1" t="s">
        <v>26</v>
      </c>
      <c r="I526" s="1" t="s">
        <v>0</v>
      </c>
      <c r="J526" s="1"/>
      <c r="K526" s="1" t="s">
        <v>27</v>
      </c>
      <c r="L526" s="1" t="s">
        <v>57</v>
      </c>
      <c r="M526" s="1" t="s">
        <v>457</v>
      </c>
      <c r="N526" s="1" t="s">
        <v>19</v>
      </c>
      <c r="O526" s="1">
        <v>0</v>
      </c>
      <c r="P526" s="1" t="s">
        <v>35</v>
      </c>
      <c r="Q526" s="1" t="s">
        <v>21</v>
      </c>
      <c r="R526" s="1" t="s">
        <v>1284</v>
      </c>
      <c r="S526" s="1" t="s">
        <v>148</v>
      </c>
      <c r="T526" s="1"/>
      <c r="U526" s="3" t="s">
        <v>1284</v>
      </c>
      <c r="V526" s="4">
        <v>43320</v>
      </c>
    </row>
    <row r="527" spans="1:22" ht="12.75" x14ac:dyDescent="0.2">
      <c r="A527" s="2">
        <v>43320.460856215279</v>
      </c>
      <c r="B527" s="1" t="s">
        <v>22</v>
      </c>
      <c r="C527" s="1" t="s">
        <v>1284</v>
      </c>
      <c r="D527" s="1">
        <v>54</v>
      </c>
      <c r="E527" s="1">
        <v>782</v>
      </c>
      <c r="F527" s="1">
        <v>9</v>
      </c>
      <c r="G527" s="4" t="s">
        <v>34</v>
      </c>
      <c r="H527" s="1" t="s">
        <v>26</v>
      </c>
      <c r="I527" s="1" t="s">
        <v>0</v>
      </c>
      <c r="J527" s="1"/>
      <c r="K527" s="1" t="s">
        <v>27</v>
      </c>
      <c r="L527" s="1" t="s">
        <v>57</v>
      </c>
      <c r="M527" s="1" t="s">
        <v>457</v>
      </c>
      <c r="N527" s="1" t="s">
        <v>19</v>
      </c>
      <c r="O527" s="1">
        <v>0</v>
      </c>
      <c r="P527" s="1" t="s">
        <v>212</v>
      </c>
      <c r="Q527" s="1" t="s">
        <v>21</v>
      </c>
      <c r="R527" s="1" t="s">
        <v>1284</v>
      </c>
      <c r="S527" s="1" t="s">
        <v>148</v>
      </c>
      <c r="T527" s="1"/>
      <c r="U527" s="3" t="s">
        <v>1285</v>
      </c>
      <c r="V527" s="4">
        <v>43320</v>
      </c>
    </row>
    <row r="528" spans="1:22" ht="12.75" x14ac:dyDescent="0.2">
      <c r="A528" s="2">
        <v>43320.461413993056</v>
      </c>
      <c r="B528" s="1" t="s">
        <v>36</v>
      </c>
      <c r="C528" s="1" t="s">
        <v>1286</v>
      </c>
      <c r="D528" s="1">
        <v>41</v>
      </c>
      <c r="E528" s="1" t="s">
        <v>1287</v>
      </c>
      <c r="F528" s="1">
        <v>8</v>
      </c>
      <c r="G528" s="4" t="s">
        <v>34</v>
      </c>
      <c r="H528" s="1" t="s">
        <v>26</v>
      </c>
      <c r="I528" s="1" t="s">
        <v>0</v>
      </c>
      <c r="J528" s="1"/>
      <c r="K528" s="1" t="s">
        <v>27</v>
      </c>
      <c r="L528" s="1" t="s">
        <v>57</v>
      </c>
      <c r="M528" s="1" t="s">
        <v>457</v>
      </c>
      <c r="N528" s="1" t="s">
        <v>19</v>
      </c>
      <c r="O528" s="1">
        <v>0</v>
      </c>
      <c r="P528" s="1" t="s">
        <v>213</v>
      </c>
      <c r="Q528" s="1" t="s">
        <v>152</v>
      </c>
      <c r="R528" s="1" t="s">
        <v>1288</v>
      </c>
      <c r="S528" s="1" t="s">
        <v>291</v>
      </c>
      <c r="T528" s="1"/>
      <c r="U528" s="3" t="s">
        <v>1288</v>
      </c>
      <c r="V528" s="4">
        <v>241647</v>
      </c>
    </row>
    <row r="529" spans="1:22" ht="12.75" x14ac:dyDescent="0.2">
      <c r="A529" s="2">
        <v>43320.463484953703</v>
      </c>
      <c r="B529" s="1" t="s">
        <v>22</v>
      </c>
      <c r="C529" s="1" t="s">
        <v>1284</v>
      </c>
      <c r="D529" s="1">
        <v>54</v>
      </c>
      <c r="E529" s="1">
        <v>782</v>
      </c>
      <c r="F529" s="1">
        <v>9</v>
      </c>
      <c r="G529" s="4" t="s">
        <v>34</v>
      </c>
      <c r="H529" s="1" t="s">
        <v>26</v>
      </c>
      <c r="I529" s="1" t="s">
        <v>0</v>
      </c>
      <c r="J529" s="1"/>
      <c r="K529" s="1" t="s">
        <v>27</v>
      </c>
      <c r="L529" s="1" t="s">
        <v>57</v>
      </c>
      <c r="M529" s="1" t="s">
        <v>457</v>
      </c>
      <c r="N529" s="1" t="s">
        <v>19</v>
      </c>
      <c r="O529" s="1">
        <v>0</v>
      </c>
      <c r="P529" s="1" t="s">
        <v>212</v>
      </c>
      <c r="Q529" s="1" t="s">
        <v>21</v>
      </c>
      <c r="R529" s="1" t="s">
        <v>1284</v>
      </c>
      <c r="S529" s="1" t="s">
        <v>148</v>
      </c>
      <c r="T529" s="1"/>
      <c r="U529" s="3" t="s">
        <v>1284</v>
      </c>
      <c r="V529" s="4">
        <v>43320</v>
      </c>
    </row>
    <row r="530" spans="1:22" ht="12.75" x14ac:dyDescent="0.2">
      <c r="A530" s="2">
        <v>43320.475710115745</v>
      </c>
      <c r="B530" s="1" t="s">
        <v>36</v>
      </c>
      <c r="C530" s="1" t="s">
        <v>1289</v>
      </c>
      <c r="D530" s="1">
        <v>54</v>
      </c>
      <c r="E530" s="1" t="s">
        <v>418</v>
      </c>
      <c r="F530" s="1">
        <v>6</v>
      </c>
      <c r="G530" s="1" t="s">
        <v>43</v>
      </c>
      <c r="H530" s="1" t="s">
        <v>26</v>
      </c>
      <c r="I530" s="1" t="s">
        <v>0</v>
      </c>
      <c r="J530" s="1"/>
      <c r="K530" s="1" t="s">
        <v>100</v>
      </c>
      <c r="L530" s="1" t="s">
        <v>28</v>
      </c>
      <c r="M530" s="1" t="s">
        <v>29</v>
      </c>
      <c r="N530" s="1" t="s">
        <v>282</v>
      </c>
      <c r="O530" s="1">
        <v>200</v>
      </c>
      <c r="P530" s="1" t="s">
        <v>20</v>
      </c>
      <c r="Q530" s="1" t="s">
        <v>21</v>
      </c>
      <c r="R530" s="1" t="s">
        <v>420</v>
      </c>
      <c r="S530" s="1" t="s">
        <v>1181</v>
      </c>
      <c r="T530" s="1"/>
      <c r="U530" s="3" t="s">
        <v>1290</v>
      </c>
      <c r="V530" s="4">
        <v>43320</v>
      </c>
    </row>
    <row r="531" spans="1:22" ht="12.75" x14ac:dyDescent="0.2">
      <c r="A531" s="2">
        <v>43320.477993622684</v>
      </c>
      <c r="B531" s="1" t="s">
        <v>36</v>
      </c>
      <c r="C531" s="1" t="s">
        <v>1291</v>
      </c>
      <c r="D531" s="1">
        <v>51</v>
      </c>
      <c r="E531" s="1" t="s">
        <v>220</v>
      </c>
      <c r="F531" s="1">
        <v>5</v>
      </c>
      <c r="G531" s="4" t="s">
        <v>786</v>
      </c>
      <c r="H531" s="1" t="s">
        <v>26</v>
      </c>
      <c r="I531" s="1" t="s">
        <v>0</v>
      </c>
      <c r="J531" s="1"/>
      <c r="K531" s="1" t="s">
        <v>16</v>
      </c>
      <c r="L531" s="1" t="s">
        <v>28</v>
      </c>
      <c r="M531" s="1" t="s">
        <v>29</v>
      </c>
      <c r="N531" s="1" t="s">
        <v>39</v>
      </c>
      <c r="O531" s="1">
        <v>0</v>
      </c>
      <c r="P531" s="1" t="s">
        <v>1292</v>
      </c>
      <c r="Q531" s="1" t="s">
        <v>21</v>
      </c>
      <c r="R531" s="1" t="s">
        <v>1293</v>
      </c>
      <c r="S531" s="1" t="s">
        <v>1294</v>
      </c>
      <c r="T531" s="1"/>
      <c r="U531" s="3" t="s">
        <v>1291</v>
      </c>
      <c r="V531" s="4">
        <v>43320</v>
      </c>
    </row>
    <row r="532" spans="1:22" ht="12.75" x14ac:dyDescent="0.2">
      <c r="A532" s="2">
        <v>43320.51471236111</v>
      </c>
      <c r="B532" s="1" t="s">
        <v>15</v>
      </c>
      <c r="C532" s="1" t="s">
        <v>1296</v>
      </c>
      <c r="D532" s="1">
        <v>77</v>
      </c>
      <c r="E532" s="1">
        <v>7</v>
      </c>
      <c r="F532" s="1">
        <v>10</v>
      </c>
      <c r="G532" s="1" t="s">
        <v>25</v>
      </c>
      <c r="H532" s="1" t="s">
        <v>26</v>
      </c>
      <c r="I532" s="1" t="s">
        <v>0</v>
      </c>
      <c r="J532" s="1"/>
      <c r="K532" s="1" t="s">
        <v>27</v>
      </c>
      <c r="L532" s="1" t="s">
        <v>57</v>
      </c>
      <c r="M532" s="1" t="s">
        <v>457</v>
      </c>
      <c r="N532" s="1" t="s">
        <v>19</v>
      </c>
      <c r="O532" s="1">
        <v>0</v>
      </c>
      <c r="P532" s="1" t="s">
        <v>20</v>
      </c>
      <c r="Q532" s="1" t="s">
        <v>21</v>
      </c>
      <c r="R532" s="1" t="s">
        <v>1295</v>
      </c>
      <c r="S532" s="1" t="s">
        <v>453</v>
      </c>
      <c r="T532" s="1"/>
      <c r="U532" s="3" t="s">
        <v>171</v>
      </c>
      <c r="V532" s="4">
        <v>43291</v>
      </c>
    </row>
    <row r="533" spans="1:22" ht="12.75" x14ac:dyDescent="0.2">
      <c r="A533" s="2">
        <v>43320.516024710647</v>
      </c>
      <c r="B533" s="1" t="s">
        <v>36</v>
      </c>
      <c r="C533" s="1" t="s">
        <v>1297</v>
      </c>
      <c r="D533" s="1">
        <v>58</v>
      </c>
      <c r="E533" s="1">
        <v>512</v>
      </c>
      <c r="F533" s="1">
        <v>9</v>
      </c>
      <c r="G533" s="4" t="s">
        <v>34</v>
      </c>
      <c r="H533" s="1" t="s">
        <v>26</v>
      </c>
      <c r="I533" s="1" t="s">
        <v>0</v>
      </c>
      <c r="J533" s="1"/>
      <c r="K533" s="1" t="s">
        <v>27</v>
      </c>
      <c r="L533" s="1" t="s">
        <v>17</v>
      </c>
      <c r="M533" s="1" t="s">
        <v>289</v>
      </c>
      <c r="N533" s="1" t="s">
        <v>19</v>
      </c>
      <c r="O533" s="1">
        <v>0</v>
      </c>
      <c r="P533" s="1" t="s">
        <v>71</v>
      </c>
      <c r="Q533" s="1" t="s">
        <v>21</v>
      </c>
      <c r="R533" s="1" t="s">
        <v>41</v>
      </c>
      <c r="S533" s="1" t="s">
        <v>1298</v>
      </c>
      <c r="T533" s="1"/>
      <c r="U533" s="3" t="s">
        <v>1100</v>
      </c>
      <c r="V533" s="4">
        <v>43320</v>
      </c>
    </row>
    <row r="534" spans="1:22" ht="12.75" x14ac:dyDescent="0.2">
      <c r="A534" s="2">
        <v>43320.516112500001</v>
      </c>
      <c r="B534" s="1" t="s">
        <v>15</v>
      </c>
      <c r="C534" s="1" t="s">
        <v>1299</v>
      </c>
      <c r="D534" s="1">
        <v>31</v>
      </c>
      <c r="E534" s="1">
        <v>6</v>
      </c>
      <c r="F534" s="1">
        <v>10</v>
      </c>
      <c r="G534" s="1" t="s">
        <v>25</v>
      </c>
      <c r="H534" s="1" t="s">
        <v>26</v>
      </c>
      <c r="I534" s="1" t="s">
        <v>0</v>
      </c>
      <c r="J534" s="1"/>
      <c r="K534" s="1" t="s">
        <v>27</v>
      </c>
      <c r="L534" s="1" t="s">
        <v>28</v>
      </c>
      <c r="M534" s="1" t="s">
        <v>289</v>
      </c>
      <c r="N534" s="1" t="s">
        <v>39</v>
      </c>
      <c r="O534" s="1">
        <v>0</v>
      </c>
      <c r="P534" s="1" t="s">
        <v>101</v>
      </c>
      <c r="Q534" s="1" t="s">
        <v>21</v>
      </c>
      <c r="R534" s="1" t="s">
        <v>1295</v>
      </c>
      <c r="S534" s="1" t="s">
        <v>453</v>
      </c>
      <c r="T534" s="1"/>
      <c r="U534" s="3" t="s">
        <v>171</v>
      </c>
      <c r="V534" s="4">
        <v>43291</v>
      </c>
    </row>
    <row r="535" spans="1:22" ht="12.75" x14ac:dyDescent="0.2">
      <c r="A535" s="2">
        <v>43320.517469953702</v>
      </c>
      <c r="B535" s="1" t="s">
        <v>22</v>
      </c>
      <c r="C535" s="1" t="s">
        <v>1300</v>
      </c>
      <c r="D535" s="1">
        <v>33</v>
      </c>
      <c r="E535" s="1">
        <v>6</v>
      </c>
      <c r="F535" s="1">
        <v>10</v>
      </c>
      <c r="G535" s="1" t="s">
        <v>25</v>
      </c>
      <c r="H535" s="1" t="s">
        <v>26</v>
      </c>
      <c r="I535" s="1" t="s">
        <v>0</v>
      </c>
      <c r="J535" s="1"/>
      <c r="K535" s="1" t="s">
        <v>27</v>
      </c>
      <c r="L535" s="1" t="s">
        <v>57</v>
      </c>
      <c r="M535" s="1" t="s">
        <v>457</v>
      </c>
      <c r="N535" s="1" t="s">
        <v>19</v>
      </c>
      <c r="O535" s="1">
        <v>0</v>
      </c>
      <c r="P535" s="1" t="s">
        <v>141</v>
      </c>
      <c r="Q535" s="1" t="s">
        <v>21</v>
      </c>
      <c r="R535" s="1" t="s">
        <v>1295</v>
      </c>
      <c r="S535" s="1" t="s">
        <v>453</v>
      </c>
      <c r="T535" s="1"/>
      <c r="U535" s="3" t="s">
        <v>171</v>
      </c>
      <c r="V535" s="4">
        <v>43291</v>
      </c>
    </row>
    <row r="536" spans="1:22" ht="12.75" x14ac:dyDescent="0.2">
      <c r="A536" s="2">
        <v>43320.51884449074</v>
      </c>
      <c r="B536" s="1" t="s">
        <v>15</v>
      </c>
      <c r="C536" s="1" t="s">
        <v>1301</v>
      </c>
      <c r="D536" s="1">
        <v>62</v>
      </c>
      <c r="E536" s="1">
        <v>6</v>
      </c>
      <c r="F536" s="1">
        <v>10</v>
      </c>
      <c r="G536" s="1" t="s">
        <v>25</v>
      </c>
      <c r="H536" s="1" t="s">
        <v>26</v>
      </c>
      <c r="I536" s="1" t="s">
        <v>0</v>
      </c>
      <c r="J536" s="1"/>
      <c r="K536" s="1" t="s">
        <v>27</v>
      </c>
      <c r="L536" s="1" t="s">
        <v>136</v>
      </c>
      <c r="M536" s="1" t="s">
        <v>289</v>
      </c>
      <c r="N536" s="1" t="s">
        <v>39</v>
      </c>
      <c r="O536" s="1">
        <v>0</v>
      </c>
      <c r="P536" s="1" t="s">
        <v>58</v>
      </c>
      <c r="Q536" s="1" t="s">
        <v>21</v>
      </c>
      <c r="R536" s="1" t="s">
        <v>1295</v>
      </c>
      <c r="S536" s="1" t="s">
        <v>453</v>
      </c>
      <c r="T536" s="1"/>
      <c r="U536" s="3" t="s">
        <v>171</v>
      </c>
      <c r="V536" s="4">
        <v>43291</v>
      </c>
    </row>
    <row r="537" spans="1:22" ht="12.75" x14ac:dyDescent="0.2">
      <c r="A537" s="2">
        <v>43320.51898025463</v>
      </c>
      <c r="B537" s="1" t="s">
        <v>36</v>
      </c>
      <c r="C537" s="1" t="s">
        <v>1302</v>
      </c>
      <c r="D537" s="1">
        <v>38</v>
      </c>
      <c r="E537" s="1" t="s">
        <v>1303</v>
      </c>
      <c r="F537" s="1">
        <v>9</v>
      </c>
      <c r="G537" s="4" t="s">
        <v>34</v>
      </c>
      <c r="H537" s="1" t="s">
        <v>26</v>
      </c>
      <c r="I537" s="1" t="s">
        <v>0</v>
      </c>
      <c r="J537" s="1"/>
      <c r="K537" s="1" t="s">
        <v>27</v>
      </c>
      <c r="L537" s="1" t="s">
        <v>17</v>
      </c>
      <c r="M537" s="1" t="s">
        <v>289</v>
      </c>
      <c r="N537" s="1" t="s">
        <v>19</v>
      </c>
      <c r="O537" s="1">
        <v>0</v>
      </c>
      <c r="P537" s="1" t="s">
        <v>101</v>
      </c>
      <c r="Q537" s="1" t="s">
        <v>21</v>
      </c>
      <c r="R537" s="1" t="s">
        <v>41</v>
      </c>
      <c r="S537" s="1" t="s">
        <v>1304</v>
      </c>
      <c r="T537" s="1"/>
      <c r="U537" s="3" t="s">
        <v>1100</v>
      </c>
      <c r="V537" s="4">
        <v>43320</v>
      </c>
    </row>
    <row r="538" spans="1:22" ht="12.75" x14ac:dyDescent="0.2">
      <c r="A538" s="2">
        <v>43320.520376284723</v>
      </c>
      <c r="B538" s="1" t="s">
        <v>36</v>
      </c>
      <c r="C538" s="1" t="s">
        <v>1305</v>
      </c>
      <c r="D538" s="1">
        <v>66</v>
      </c>
      <c r="E538" s="1">
        <v>7</v>
      </c>
      <c r="F538" s="1">
        <v>10</v>
      </c>
      <c r="G538" s="1" t="s">
        <v>25</v>
      </c>
      <c r="H538" s="1" t="s">
        <v>26</v>
      </c>
      <c r="I538" s="1" t="s">
        <v>0</v>
      </c>
      <c r="J538" s="1"/>
      <c r="K538" s="1" t="s">
        <v>27</v>
      </c>
      <c r="L538" s="1" t="s">
        <v>17</v>
      </c>
      <c r="M538" s="1" t="s">
        <v>289</v>
      </c>
      <c r="N538" s="1" t="s">
        <v>39</v>
      </c>
      <c r="O538" s="1">
        <v>0</v>
      </c>
      <c r="P538" s="1" t="s">
        <v>141</v>
      </c>
      <c r="Q538" s="1" t="s">
        <v>21</v>
      </c>
      <c r="R538" s="1" t="s">
        <v>1295</v>
      </c>
      <c r="S538" s="1" t="s">
        <v>453</v>
      </c>
      <c r="T538" s="1"/>
      <c r="U538" s="3" t="s">
        <v>171</v>
      </c>
      <c r="V538" s="4">
        <v>43291</v>
      </c>
    </row>
    <row r="539" spans="1:22" ht="12.75" x14ac:dyDescent="0.2">
      <c r="A539" s="2">
        <v>43320.521885590279</v>
      </c>
      <c r="B539" s="1" t="s">
        <v>15</v>
      </c>
      <c r="C539" s="1" t="s">
        <v>1306</v>
      </c>
      <c r="D539" s="1">
        <v>63</v>
      </c>
      <c r="E539" s="1">
        <v>31</v>
      </c>
      <c r="F539" s="1">
        <v>10</v>
      </c>
      <c r="G539" s="1" t="s">
        <v>25</v>
      </c>
      <c r="H539" s="1" t="s">
        <v>26</v>
      </c>
      <c r="I539" s="1" t="s">
        <v>0</v>
      </c>
      <c r="J539" s="1"/>
      <c r="K539" s="1" t="s">
        <v>27</v>
      </c>
      <c r="L539" s="1" t="s">
        <v>17</v>
      </c>
      <c r="M539" s="1" t="s">
        <v>289</v>
      </c>
      <c r="N539" s="1" t="s">
        <v>39</v>
      </c>
      <c r="O539" s="1">
        <v>0</v>
      </c>
      <c r="P539" s="1" t="s">
        <v>449</v>
      </c>
      <c r="Q539" s="1" t="s">
        <v>21</v>
      </c>
      <c r="R539" s="1" t="s">
        <v>1295</v>
      </c>
      <c r="S539" s="1" t="s">
        <v>453</v>
      </c>
      <c r="T539" s="1"/>
      <c r="U539" s="3" t="s">
        <v>171</v>
      </c>
      <c r="V539" s="4">
        <v>43291</v>
      </c>
    </row>
    <row r="540" spans="1:22" ht="12.75" x14ac:dyDescent="0.2">
      <c r="A540" s="2">
        <v>43320.523148796296</v>
      </c>
      <c r="B540" s="1" t="s">
        <v>36</v>
      </c>
      <c r="C540" s="1" t="s">
        <v>1307</v>
      </c>
      <c r="D540" s="1">
        <v>51</v>
      </c>
      <c r="E540" s="1">
        <v>26</v>
      </c>
      <c r="F540" s="1">
        <v>10</v>
      </c>
      <c r="G540" s="1" t="s">
        <v>25</v>
      </c>
      <c r="H540" s="1" t="s">
        <v>26</v>
      </c>
      <c r="I540" s="1" t="s">
        <v>0</v>
      </c>
      <c r="J540" s="1"/>
      <c r="K540" s="1" t="s">
        <v>27</v>
      </c>
      <c r="L540" s="1" t="s">
        <v>28</v>
      </c>
      <c r="M540" s="1" t="s">
        <v>289</v>
      </c>
      <c r="N540" s="1" t="s">
        <v>39</v>
      </c>
      <c r="O540" s="1">
        <v>0</v>
      </c>
      <c r="P540" s="1" t="s">
        <v>141</v>
      </c>
      <c r="Q540" s="1" t="s">
        <v>21</v>
      </c>
      <c r="R540" s="1" t="s">
        <v>1295</v>
      </c>
      <c r="S540" s="1" t="s">
        <v>453</v>
      </c>
      <c r="T540" s="1"/>
      <c r="U540" s="3" t="s">
        <v>171</v>
      </c>
      <c r="V540" s="4">
        <v>43291</v>
      </c>
    </row>
    <row r="541" spans="1:22" ht="12.75" x14ac:dyDescent="0.2">
      <c r="A541" s="2">
        <v>43320.524430266203</v>
      </c>
      <c r="B541" s="1" t="s">
        <v>36</v>
      </c>
      <c r="C541" s="1" t="s">
        <v>1308</v>
      </c>
      <c r="D541" s="1">
        <v>44</v>
      </c>
      <c r="E541" s="1">
        <v>33</v>
      </c>
      <c r="F541" s="1">
        <v>10</v>
      </c>
      <c r="G541" s="1" t="s">
        <v>25</v>
      </c>
      <c r="H541" s="1" t="s">
        <v>26</v>
      </c>
      <c r="I541" s="1" t="s">
        <v>0</v>
      </c>
      <c r="J541" s="1"/>
      <c r="K541" s="1" t="s">
        <v>27</v>
      </c>
      <c r="L541" s="1" t="s">
        <v>28</v>
      </c>
      <c r="M541" s="1" t="s">
        <v>289</v>
      </c>
      <c r="N541" s="1" t="s">
        <v>39</v>
      </c>
      <c r="O541" s="1">
        <v>0</v>
      </c>
      <c r="P541" s="1" t="s">
        <v>141</v>
      </c>
      <c r="Q541" s="1" t="s">
        <v>21</v>
      </c>
      <c r="R541" s="1" t="s">
        <v>1295</v>
      </c>
      <c r="S541" s="1" t="s">
        <v>453</v>
      </c>
      <c r="T541" s="1"/>
      <c r="U541" s="3" t="s">
        <v>171</v>
      </c>
      <c r="V541" s="4">
        <v>43291</v>
      </c>
    </row>
    <row r="542" spans="1:22" ht="12.75" x14ac:dyDescent="0.2">
      <c r="A542" s="2">
        <v>43320.525857314817</v>
      </c>
      <c r="B542" s="1" t="s">
        <v>36</v>
      </c>
      <c r="C542" s="1" t="s">
        <v>1309</v>
      </c>
      <c r="D542" s="1">
        <v>53</v>
      </c>
      <c r="E542" s="1">
        <v>101</v>
      </c>
      <c r="F542" s="1">
        <v>10</v>
      </c>
      <c r="G542" s="1" t="s">
        <v>25</v>
      </c>
      <c r="H542" s="1" t="s">
        <v>26</v>
      </c>
      <c r="I542" s="1" t="s">
        <v>0</v>
      </c>
      <c r="J542" s="1"/>
      <c r="K542" s="1" t="s">
        <v>27</v>
      </c>
      <c r="L542" s="1" t="s">
        <v>28</v>
      </c>
      <c r="M542" s="1" t="s">
        <v>289</v>
      </c>
      <c r="N542" s="1" t="s">
        <v>39</v>
      </c>
      <c r="O542" s="1">
        <v>0</v>
      </c>
      <c r="P542" s="1" t="s">
        <v>20</v>
      </c>
      <c r="Q542" s="1" t="s">
        <v>21</v>
      </c>
      <c r="R542" s="1" t="s">
        <v>1295</v>
      </c>
      <c r="S542" s="1" t="s">
        <v>453</v>
      </c>
      <c r="T542" s="1"/>
      <c r="U542" s="3" t="s">
        <v>171</v>
      </c>
      <c r="V542" s="4">
        <v>43291</v>
      </c>
    </row>
    <row r="543" spans="1:22" ht="12.75" x14ac:dyDescent="0.2">
      <c r="A543" s="2">
        <v>43320.526696458328</v>
      </c>
      <c r="B543" s="1" t="s">
        <v>36</v>
      </c>
      <c r="C543" s="1" t="s">
        <v>1310</v>
      </c>
      <c r="D543" s="1">
        <v>45</v>
      </c>
      <c r="E543" s="1">
        <v>69</v>
      </c>
      <c r="F543" s="1">
        <v>12</v>
      </c>
      <c r="G543" s="4" t="s">
        <v>34</v>
      </c>
      <c r="H543" s="1" t="s">
        <v>26</v>
      </c>
      <c r="I543" s="1" t="s">
        <v>0</v>
      </c>
      <c r="J543" s="1"/>
      <c r="K543" s="1" t="s">
        <v>27</v>
      </c>
      <c r="L543" s="1" t="s">
        <v>57</v>
      </c>
      <c r="M543" s="1" t="s">
        <v>457</v>
      </c>
      <c r="N543" s="1" t="s">
        <v>19</v>
      </c>
      <c r="O543" s="1">
        <v>0</v>
      </c>
      <c r="P543" s="1" t="s">
        <v>471</v>
      </c>
      <c r="Q543" s="1" t="s">
        <v>21</v>
      </c>
      <c r="R543" s="1" t="s">
        <v>1051</v>
      </c>
      <c r="S543" s="1" t="s">
        <v>148</v>
      </c>
      <c r="T543" s="1"/>
      <c r="U543" s="3" t="s">
        <v>1051</v>
      </c>
      <c r="V543" s="4">
        <v>43320</v>
      </c>
    </row>
    <row r="544" spans="1:22" ht="12.75" x14ac:dyDescent="0.2">
      <c r="A544" s="2">
        <v>43320.527428148147</v>
      </c>
      <c r="B544" s="1" t="s">
        <v>36</v>
      </c>
      <c r="C544" s="1" t="s">
        <v>1311</v>
      </c>
      <c r="D544" s="1">
        <v>43</v>
      </c>
      <c r="E544" s="5">
        <v>27</v>
      </c>
      <c r="F544" s="1">
        <v>10</v>
      </c>
      <c r="G544" s="1" t="s">
        <v>25</v>
      </c>
      <c r="H544" s="1" t="s">
        <v>26</v>
      </c>
      <c r="I544" s="1" t="s">
        <v>0</v>
      </c>
      <c r="J544" s="1"/>
      <c r="K544" s="1" t="s">
        <v>27</v>
      </c>
      <c r="L544" s="1" t="s">
        <v>28</v>
      </c>
      <c r="M544" s="1" t="s">
        <v>289</v>
      </c>
      <c r="N544" s="1" t="s">
        <v>39</v>
      </c>
      <c r="O544" s="1">
        <v>0</v>
      </c>
      <c r="P544" s="1" t="s">
        <v>20</v>
      </c>
      <c r="Q544" s="1" t="s">
        <v>21</v>
      </c>
      <c r="R544" s="1" t="s">
        <v>1295</v>
      </c>
      <c r="S544" s="1" t="s">
        <v>453</v>
      </c>
      <c r="T544" s="1"/>
      <c r="U544" s="3" t="s">
        <v>171</v>
      </c>
      <c r="V544" s="4">
        <v>43291</v>
      </c>
    </row>
    <row r="545" spans="1:22" ht="12.75" x14ac:dyDescent="0.2">
      <c r="A545" s="2">
        <v>43320.528785243056</v>
      </c>
      <c r="B545" s="1" t="s">
        <v>15</v>
      </c>
      <c r="C545" s="1" t="s">
        <v>1312</v>
      </c>
      <c r="D545" s="1">
        <v>42</v>
      </c>
      <c r="E545" s="5">
        <v>156</v>
      </c>
      <c r="F545" s="1">
        <v>10</v>
      </c>
      <c r="G545" s="1" t="s">
        <v>25</v>
      </c>
      <c r="H545" s="1" t="s">
        <v>26</v>
      </c>
      <c r="I545" s="1" t="s">
        <v>0</v>
      </c>
      <c r="J545" s="1"/>
      <c r="K545" s="1" t="s">
        <v>27</v>
      </c>
      <c r="L545" s="1" t="s">
        <v>28</v>
      </c>
      <c r="M545" s="1" t="s">
        <v>289</v>
      </c>
      <c r="N545" s="1" t="s">
        <v>39</v>
      </c>
      <c r="O545" s="1">
        <v>0</v>
      </c>
      <c r="P545" s="1" t="s">
        <v>20</v>
      </c>
      <c r="Q545" s="1" t="s">
        <v>21</v>
      </c>
      <c r="R545" s="1" t="s">
        <v>1295</v>
      </c>
      <c r="S545" s="1" t="s">
        <v>453</v>
      </c>
      <c r="T545" s="1"/>
      <c r="U545" s="3" t="s">
        <v>171</v>
      </c>
      <c r="V545" s="4">
        <v>43291</v>
      </c>
    </row>
    <row r="546" spans="1:22" ht="12.75" x14ac:dyDescent="0.2">
      <c r="A546" s="2">
        <v>43320.551048530091</v>
      </c>
      <c r="B546" s="1" t="s">
        <v>36</v>
      </c>
      <c r="C546" s="1" t="s">
        <v>1277</v>
      </c>
      <c r="D546" s="1">
        <v>58</v>
      </c>
      <c r="E546" s="1">
        <v>112</v>
      </c>
      <c r="F546" s="1">
        <v>5</v>
      </c>
      <c r="G546" s="1" t="s">
        <v>43</v>
      </c>
      <c r="H546" s="1" t="s">
        <v>26</v>
      </c>
      <c r="I546" s="1" t="s">
        <v>0</v>
      </c>
      <c r="J546" s="1"/>
      <c r="K546" s="1" t="s">
        <v>103</v>
      </c>
      <c r="L546" s="1" t="s">
        <v>57</v>
      </c>
      <c r="M546" s="1" t="s">
        <v>457</v>
      </c>
      <c r="N546" s="1" t="s">
        <v>19</v>
      </c>
      <c r="O546" s="1">
        <v>0</v>
      </c>
      <c r="P546" s="1" t="s">
        <v>20</v>
      </c>
      <c r="Q546" s="1" t="s">
        <v>21</v>
      </c>
      <c r="R546" s="1" t="s">
        <v>1277</v>
      </c>
      <c r="S546" s="1" t="s">
        <v>778</v>
      </c>
      <c r="T546" s="1"/>
      <c r="U546" s="3" t="s">
        <v>1313</v>
      </c>
      <c r="V546" s="4">
        <v>43320</v>
      </c>
    </row>
    <row r="547" spans="1:22" ht="12.75" x14ac:dyDescent="0.2">
      <c r="A547" s="2">
        <v>43320.564533784724</v>
      </c>
      <c r="B547" s="1" t="s">
        <v>36</v>
      </c>
      <c r="C547" s="1" t="s">
        <v>1314</v>
      </c>
      <c r="D547" s="1">
        <v>42</v>
      </c>
      <c r="E547" s="1" t="s">
        <v>1315</v>
      </c>
      <c r="F547" s="1">
        <v>1</v>
      </c>
      <c r="G547" s="1" t="s">
        <v>43</v>
      </c>
      <c r="H547" s="1" t="s">
        <v>26</v>
      </c>
      <c r="I547" s="1" t="s">
        <v>0</v>
      </c>
      <c r="J547" s="1"/>
      <c r="K547" s="1" t="s">
        <v>50</v>
      </c>
      <c r="L547" s="1" t="s">
        <v>28</v>
      </c>
      <c r="M547" s="1" t="s">
        <v>29</v>
      </c>
      <c r="N547" s="1" t="s">
        <v>39</v>
      </c>
      <c r="O547" s="1">
        <v>40</v>
      </c>
      <c r="P547" s="1" t="s">
        <v>331</v>
      </c>
      <c r="Q547" s="1" t="s">
        <v>21</v>
      </c>
      <c r="R547" s="1" t="s">
        <v>1314</v>
      </c>
      <c r="S547" s="1" t="s">
        <v>777</v>
      </c>
      <c r="T547" s="1"/>
      <c r="U547" s="3" t="s">
        <v>1316</v>
      </c>
      <c r="V547" s="4">
        <v>43320</v>
      </c>
    </row>
    <row r="548" spans="1:22" ht="12.75" x14ac:dyDescent="0.2">
      <c r="A548" s="2">
        <v>43320.625256354164</v>
      </c>
      <c r="B548" s="1" t="s">
        <v>36</v>
      </c>
      <c r="C548" s="1" t="s">
        <v>1317</v>
      </c>
      <c r="D548" s="1">
        <v>53</v>
      </c>
      <c r="E548" s="1">
        <v>583</v>
      </c>
      <c r="F548" s="1">
        <v>16</v>
      </c>
      <c r="G548" s="4" t="s">
        <v>34</v>
      </c>
      <c r="H548" s="1" t="s">
        <v>26</v>
      </c>
      <c r="I548" s="1" t="s">
        <v>0</v>
      </c>
      <c r="J548" s="1"/>
      <c r="K548" s="1" t="s">
        <v>27</v>
      </c>
      <c r="L548" s="1" t="s">
        <v>136</v>
      </c>
      <c r="M548" s="1" t="s">
        <v>29</v>
      </c>
      <c r="N548" s="1" t="s">
        <v>39</v>
      </c>
      <c r="O548" s="1">
        <v>800</v>
      </c>
      <c r="P548" s="1" t="s">
        <v>20</v>
      </c>
      <c r="Q548" s="1" t="s">
        <v>21</v>
      </c>
      <c r="R548" s="1" t="s">
        <v>1318</v>
      </c>
      <c r="S548" s="1" t="s">
        <v>782</v>
      </c>
      <c r="T548" s="1"/>
      <c r="U548" s="3" t="s">
        <v>1318</v>
      </c>
      <c r="V548" s="4">
        <v>43320</v>
      </c>
    </row>
    <row r="549" spans="1:22" ht="12.75" x14ac:dyDescent="0.2">
      <c r="A549" s="2">
        <v>43320.689270601855</v>
      </c>
      <c r="B549" s="1" t="s">
        <v>1319</v>
      </c>
      <c r="C549" s="1" t="s">
        <v>1320</v>
      </c>
      <c r="D549" s="1">
        <v>59</v>
      </c>
      <c r="E549" s="1" t="s">
        <v>1321</v>
      </c>
      <c r="F549" s="1">
        <v>10</v>
      </c>
      <c r="G549" s="1" t="s">
        <v>25</v>
      </c>
      <c r="H549" s="1" t="s">
        <v>26</v>
      </c>
      <c r="I549" s="1" t="s">
        <v>0</v>
      </c>
      <c r="J549" s="1"/>
      <c r="K549" s="1" t="s">
        <v>27</v>
      </c>
      <c r="L549" s="1" t="s">
        <v>57</v>
      </c>
      <c r="M549" s="1" t="s">
        <v>457</v>
      </c>
      <c r="N549" s="1" t="s">
        <v>19</v>
      </c>
      <c r="O549" s="1">
        <v>0</v>
      </c>
      <c r="P549" s="1" t="s">
        <v>20</v>
      </c>
      <c r="Q549" s="1" t="s">
        <v>21</v>
      </c>
      <c r="R549" s="1" t="s">
        <v>1295</v>
      </c>
      <c r="S549" s="1" t="s">
        <v>453</v>
      </c>
      <c r="T549" s="1"/>
      <c r="U549" s="3" t="s">
        <v>171</v>
      </c>
      <c r="V549" s="4">
        <v>43291</v>
      </c>
    </row>
    <row r="550" spans="1:22" ht="12.75" x14ac:dyDescent="0.2">
      <c r="A550" s="2">
        <v>43320.709267858794</v>
      </c>
      <c r="B550" s="1" t="s">
        <v>36</v>
      </c>
      <c r="C550" s="1" t="s">
        <v>1322</v>
      </c>
      <c r="D550" s="1">
        <v>65</v>
      </c>
      <c r="E550" s="1">
        <v>31</v>
      </c>
      <c r="F550" s="1">
        <v>10</v>
      </c>
      <c r="G550" s="1" t="s">
        <v>25</v>
      </c>
      <c r="H550" s="1" t="s">
        <v>26</v>
      </c>
      <c r="I550" s="1" t="s">
        <v>0</v>
      </c>
      <c r="J550" s="1"/>
      <c r="K550" s="1" t="s">
        <v>27</v>
      </c>
      <c r="L550" s="1" t="s">
        <v>57</v>
      </c>
      <c r="M550" s="1" t="s">
        <v>457</v>
      </c>
      <c r="N550" s="1" t="s">
        <v>19</v>
      </c>
      <c r="O550" s="1">
        <v>0</v>
      </c>
      <c r="P550" s="1" t="s">
        <v>141</v>
      </c>
      <c r="Q550" s="1" t="s">
        <v>21</v>
      </c>
      <c r="R550" s="1" t="s">
        <v>1295</v>
      </c>
      <c r="S550" s="1" t="s">
        <v>453</v>
      </c>
      <c r="T550" s="1"/>
      <c r="U550" s="3" t="s">
        <v>171</v>
      </c>
      <c r="V550" s="4">
        <v>43291</v>
      </c>
    </row>
    <row r="551" spans="1:22" ht="12.75" x14ac:dyDescent="0.2">
      <c r="A551" s="2">
        <v>43320.713433842597</v>
      </c>
      <c r="B551" s="1" t="s">
        <v>15</v>
      </c>
      <c r="C551" s="1" t="s">
        <v>1323</v>
      </c>
      <c r="D551" s="1">
        <v>70</v>
      </c>
      <c r="E551" s="1">
        <v>46</v>
      </c>
      <c r="F551" s="1">
        <v>10</v>
      </c>
      <c r="G551" s="1" t="s">
        <v>25</v>
      </c>
      <c r="H551" s="1" t="s">
        <v>26</v>
      </c>
      <c r="I551" s="1" t="s">
        <v>0</v>
      </c>
      <c r="J551" s="1"/>
      <c r="K551" s="1" t="s">
        <v>27</v>
      </c>
      <c r="L551" s="1" t="s">
        <v>57</v>
      </c>
      <c r="M551" s="1" t="s">
        <v>457</v>
      </c>
      <c r="N551" s="1" t="s">
        <v>19</v>
      </c>
      <c r="O551" s="1">
        <v>0</v>
      </c>
      <c r="P551" s="1" t="s">
        <v>141</v>
      </c>
      <c r="Q551" s="1" t="s">
        <v>21</v>
      </c>
      <c r="R551" s="1" t="s">
        <v>1295</v>
      </c>
      <c r="S551" s="1" t="s">
        <v>453</v>
      </c>
      <c r="T551" s="1"/>
      <c r="U551" s="3" t="s">
        <v>171</v>
      </c>
      <c r="V551" s="4">
        <v>43291</v>
      </c>
    </row>
    <row r="552" spans="1:22" ht="12.75" x14ac:dyDescent="0.2">
      <c r="A552" s="2">
        <v>43320.714935023148</v>
      </c>
      <c r="B552" s="1" t="s">
        <v>36</v>
      </c>
      <c r="C552" s="1" t="s">
        <v>1324</v>
      </c>
      <c r="D552" s="1">
        <v>50</v>
      </c>
      <c r="E552" s="5">
        <v>144</v>
      </c>
      <c r="F552" s="1">
        <v>10</v>
      </c>
      <c r="G552" s="1" t="s">
        <v>25</v>
      </c>
      <c r="H552" s="1" t="s">
        <v>26</v>
      </c>
      <c r="I552" s="1" t="s">
        <v>0</v>
      </c>
      <c r="J552" s="1"/>
      <c r="K552" s="1" t="s">
        <v>27</v>
      </c>
      <c r="L552" s="1" t="s">
        <v>28</v>
      </c>
      <c r="M552" s="1" t="s">
        <v>94</v>
      </c>
      <c r="N552" s="1" t="s">
        <v>39</v>
      </c>
      <c r="O552" s="1">
        <v>0</v>
      </c>
      <c r="P552" s="1" t="s">
        <v>101</v>
      </c>
      <c r="Q552" s="1" t="s">
        <v>21</v>
      </c>
      <c r="R552" s="1" t="s">
        <v>1295</v>
      </c>
      <c r="S552" s="1" t="s">
        <v>453</v>
      </c>
      <c r="T552" s="1"/>
      <c r="U552" s="3" t="s">
        <v>171</v>
      </c>
      <c r="V552" s="4">
        <v>43291</v>
      </c>
    </row>
    <row r="553" spans="1:22" ht="12.75" x14ac:dyDescent="0.2">
      <c r="A553" s="2">
        <v>43320.716305717593</v>
      </c>
      <c r="B553" s="1" t="s">
        <v>15</v>
      </c>
      <c r="C553" s="1" t="s">
        <v>1325</v>
      </c>
      <c r="D553" s="1">
        <v>48</v>
      </c>
      <c r="E553" s="5">
        <v>97</v>
      </c>
      <c r="F553" s="1">
        <v>10</v>
      </c>
      <c r="G553" s="1" t="s">
        <v>25</v>
      </c>
      <c r="H553" s="1" t="s">
        <v>26</v>
      </c>
      <c r="I553" s="1" t="s">
        <v>0</v>
      </c>
      <c r="J553" s="1"/>
      <c r="K553" s="1" t="s">
        <v>27</v>
      </c>
      <c r="L553" s="1" t="s">
        <v>28</v>
      </c>
      <c r="M553" s="1" t="s">
        <v>94</v>
      </c>
      <c r="N553" s="1" t="s">
        <v>39</v>
      </c>
      <c r="O553" s="1">
        <v>0</v>
      </c>
      <c r="P553" s="1" t="s">
        <v>101</v>
      </c>
      <c r="Q553" s="1" t="s">
        <v>21</v>
      </c>
      <c r="R553" s="1" t="s">
        <v>1295</v>
      </c>
      <c r="S553" s="1" t="s">
        <v>453</v>
      </c>
      <c r="T553" s="1"/>
      <c r="U553" s="3" t="s">
        <v>171</v>
      </c>
      <c r="V553" s="4">
        <v>43291</v>
      </c>
    </row>
    <row r="554" spans="1:22" ht="12.75" x14ac:dyDescent="0.2">
      <c r="A554" s="2">
        <v>43320.717496620375</v>
      </c>
      <c r="B554" s="1" t="s">
        <v>15</v>
      </c>
      <c r="C554" s="1" t="s">
        <v>1326</v>
      </c>
      <c r="D554" s="1">
        <v>77</v>
      </c>
      <c r="E554" s="5">
        <v>75</v>
      </c>
      <c r="F554" s="1">
        <v>10</v>
      </c>
      <c r="G554" s="1" t="s">
        <v>25</v>
      </c>
      <c r="H554" s="1" t="s">
        <v>26</v>
      </c>
      <c r="I554" s="1" t="s">
        <v>0</v>
      </c>
      <c r="J554" s="1"/>
      <c r="K554" s="1" t="s">
        <v>27</v>
      </c>
      <c r="L554" s="1" t="s">
        <v>28</v>
      </c>
      <c r="M554" s="1" t="s">
        <v>289</v>
      </c>
      <c r="N554" s="1" t="s">
        <v>39</v>
      </c>
      <c r="O554" s="1">
        <v>0</v>
      </c>
      <c r="P554" s="1" t="s">
        <v>101</v>
      </c>
      <c r="Q554" s="1" t="s">
        <v>21</v>
      </c>
      <c r="R554" s="1" t="s">
        <v>1295</v>
      </c>
      <c r="S554" s="1" t="s">
        <v>453</v>
      </c>
      <c r="T554" s="1"/>
      <c r="U554" s="3" t="s">
        <v>171</v>
      </c>
      <c r="V554" s="4">
        <v>43291</v>
      </c>
    </row>
    <row r="555" spans="1:22" ht="12.75" x14ac:dyDescent="0.2">
      <c r="A555" s="2">
        <v>43320.719115335647</v>
      </c>
      <c r="B555" s="1" t="s">
        <v>36</v>
      </c>
      <c r="C555" s="1" t="s">
        <v>1327</v>
      </c>
      <c r="D555" s="1">
        <v>39</v>
      </c>
      <c r="E555" s="1" t="s">
        <v>1328</v>
      </c>
      <c r="F555" s="1">
        <v>10</v>
      </c>
      <c r="G555" s="1" t="s">
        <v>25</v>
      </c>
      <c r="H555" s="1" t="s">
        <v>26</v>
      </c>
      <c r="I555" s="1" t="s">
        <v>0</v>
      </c>
      <c r="J555" s="1"/>
      <c r="K555" s="1" t="s">
        <v>27</v>
      </c>
      <c r="L555" s="1" t="s">
        <v>17</v>
      </c>
      <c r="M555" s="1" t="s">
        <v>289</v>
      </c>
      <c r="N555" s="1" t="s">
        <v>39</v>
      </c>
      <c r="O555" s="1">
        <v>0</v>
      </c>
      <c r="P555" s="1" t="s">
        <v>449</v>
      </c>
      <c r="Q555" s="1" t="s">
        <v>21</v>
      </c>
      <c r="R555" s="1" t="s">
        <v>1295</v>
      </c>
      <c r="S555" s="1" t="s">
        <v>453</v>
      </c>
      <c r="T555" s="1"/>
      <c r="U555" s="3" t="s">
        <v>171</v>
      </c>
      <c r="V555" s="4">
        <v>43291</v>
      </c>
    </row>
    <row r="556" spans="1:22" ht="12.75" x14ac:dyDescent="0.2">
      <c r="A556" s="2">
        <v>43320.72045069444</v>
      </c>
      <c r="B556" s="1" t="s">
        <v>15</v>
      </c>
      <c r="C556" s="1" t="s">
        <v>1329</v>
      </c>
      <c r="D556" s="1">
        <v>47</v>
      </c>
      <c r="E556" s="1" t="s">
        <v>1330</v>
      </c>
      <c r="F556" s="1">
        <v>10</v>
      </c>
      <c r="G556" s="1" t="s">
        <v>25</v>
      </c>
      <c r="H556" s="1" t="s">
        <v>26</v>
      </c>
      <c r="I556" s="1" t="s">
        <v>0</v>
      </c>
      <c r="J556" s="1"/>
      <c r="K556" s="1" t="s">
        <v>27</v>
      </c>
      <c r="L556" s="1" t="s">
        <v>28</v>
      </c>
      <c r="M556" s="1" t="s">
        <v>182</v>
      </c>
      <c r="N556" s="1" t="s">
        <v>51</v>
      </c>
      <c r="O556" s="1">
        <v>0</v>
      </c>
      <c r="P556" s="1" t="s">
        <v>58</v>
      </c>
      <c r="Q556" s="1" t="s">
        <v>21</v>
      </c>
      <c r="R556" s="1" t="s">
        <v>1295</v>
      </c>
      <c r="S556" s="1" t="s">
        <v>453</v>
      </c>
      <c r="T556" s="1"/>
      <c r="U556" s="3" t="s">
        <v>171</v>
      </c>
      <c r="V556" s="4">
        <v>43291</v>
      </c>
    </row>
    <row r="557" spans="1:22" ht="12.75" x14ac:dyDescent="0.2">
      <c r="A557" s="2">
        <v>43320.723513414356</v>
      </c>
      <c r="B557" s="1" t="s">
        <v>15</v>
      </c>
      <c r="C557" s="1" t="s">
        <v>1331</v>
      </c>
      <c r="D557" s="1">
        <v>56</v>
      </c>
      <c r="E557" s="1">
        <v>79</v>
      </c>
      <c r="F557" s="1">
        <v>10</v>
      </c>
      <c r="G557" s="1" t="s">
        <v>25</v>
      </c>
      <c r="H557" s="1" t="s">
        <v>26</v>
      </c>
      <c r="I557" s="1" t="s">
        <v>0</v>
      </c>
      <c r="J557" s="1"/>
      <c r="K557" s="1" t="s">
        <v>27</v>
      </c>
      <c r="L557" s="1" t="s">
        <v>28</v>
      </c>
      <c r="M557" s="1" t="s">
        <v>87</v>
      </c>
      <c r="N557" s="1" t="s">
        <v>51</v>
      </c>
      <c r="O557" s="1">
        <v>0</v>
      </c>
      <c r="P557" s="1" t="s">
        <v>20</v>
      </c>
      <c r="Q557" s="1" t="s">
        <v>21</v>
      </c>
      <c r="R557" s="1" t="s">
        <v>1295</v>
      </c>
      <c r="S557" s="1" t="s">
        <v>453</v>
      </c>
      <c r="T557" s="1"/>
      <c r="U557" s="3" t="s">
        <v>171</v>
      </c>
      <c r="V557" s="4">
        <v>43291</v>
      </c>
    </row>
    <row r="558" spans="1:22" ht="12.75" x14ac:dyDescent="0.2">
      <c r="A558" s="2">
        <v>43320.726217430551</v>
      </c>
      <c r="B558" s="1" t="s">
        <v>15</v>
      </c>
      <c r="C558" s="1" t="s">
        <v>1332</v>
      </c>
      <c r="D558" s="1">
        <v>43</v>
      </c>
      <c r="E558" s="1" t="s">
        <v>1333</v>
      </c>
      <c r="F558" s="1">
        <v>1</v>
      </c>
      <c r="G558" s="1" t="s">
        <v>25</v>
      </c>
      <c r="H558" s="1" t="s">
        <v>26</v>
      </c>
      <c r="I558" s="1" t="s">
        <v>0</v>
      </c>
      <c r="J558" s="1"/>
      <c r="K558" s="1" t="s">
        <v>27</v>
      </c>
      <c r="L558" s="1" t="s">
        <v>17</v>
      </c>
      <c r="M558" s="1" t="s">
        <v>29</v>
      </c>
      <c r="N558" s="1" t="s">
        <v>39</v>
      </c>
      <c r="O558" s="1">
        <v>0</v>
      </c>
      <c r="P558" s="1" t="s">
        <v>101</v>
      </c>
      <c r="Q558" s="1" t="s">
        <v>21</v>
      </c>
      <c r="R558" s="1" t="s">
        <v>1295</v>
      </c>
      <c r="S558" s="1" t="s">
        <v>453</v>
      </c>
      <c r="T558" s="1"/>
      <c r="U558" s="3" t="s">
        <v>171</v>
      </c>
      <c r="V558" s="4">
        <v>43291</v>
      </c>
    </row>
    <row r="559" spans="1:22" ht="12.75" x14ac:dyDescent="0.2">
      <c r="A559" s="2">
        <v>43320.727933877315</v>
      </c>
      <c r="B559" s="1" t="s">
        <v>22</v>
      </c>
      <c r="C559" s="1" t="s">
        <v>1334</v>
      </c>
      <c r="D559" s="1">
        <v>37</v>
      </c>
      <c r="E559" s="1" t="s">
        <v>1335</v>
      </c>
      <c r="F559" s="1">
        <v>1</v>
      </c>
      <c r="G559" s="1" t="s">
        <v>25</v>
      </c>
      <c r="H559" s="1" t="s">
        <v>26</v>
      </c>
      <c r="I559" s="1" t="s">
        <v>0</v>
      </c>
      <c r="J559" s="1"/>
      <c r="K559" s="1" t="s">
        <v>27</v>
      </c>
      <c r="L559" s="1" t="s">
        <v>57</v>
      </c>
      <c r="M559" s="1" t="s">
        <v>457</v>
      </c>
      <c r="N559" s="1" t="s">
        <v>19</v>
      </c>
      <c r="O559" s="1">
        <v>0</v>
      </c>
      <c r="P559" s="1" t="s">
        <v>740</v>
      </c>
      <c r="Q559" s="1" t="s">
        <v>21</v>
      </c>
      <c r="R559" s="1" t="s">
        <v>1295</v>
      </c>
      <c r="S559" s="1" t="s">
        <v>453</v>
      </c>
      <c r="T559" s="1"/>
      <c r="U559" s="3" t="s">
        <v>171</v>
      </c>
      <c r="V559" s="4">
        <v>43291</v>
      </c>
    </row>
    <row r="560" spans="1:22" ht="12.75" x14ac:dyDescent="0.2">
      <c r="A560" s="2">
        <v>43320.730604456017</v>
      </c>
      <c r="B560" s="1" t="s">
        <v>36</v>
      </c>
      <c r="C560" s="1" t="s">
        <v>1336</v>
      </c>
      <c r="D560" s="1">
        <v>69</v>
      </c>
      <c r="E560" s="1">
        <v>272</v>
      </c>
      <c r="F560" s="1">
        <v>1</v>
      </c>
      <c r="G560" s="1" t="s">
        <v>25</v>
      </c>
      <c r="H560" s="1" t="s">
        <v>26</v>
      </c>
      <c r="I560" s="1" t="s">
        <v>0</v>
      </c>
      <c r="J560" s="1"/>
      <c r="K560" s="1" t="s">
        <v>27</v>
      </c>
      <c r="L560" s="1" t="s">
        <v>17</v>
      </c>
      <c r="M560" s="1" t="s">
        <v>87</v>
      </c>
      <c r="N560" s="1" t="s">
        <v>39</v>
      </c>
      <c r="O560" s="1">
        <v>0</v>
      </c>
      <c r="P560" s="1" t="s">
        <v>449</v>
      </c>
      <c r="Q560" s="1" t="s">
        <v>21</v>
      </c>
      <c r="R560" s="1" t="s">
        <v>1295</v>
      </c>
      <c r="S560" s="1" t="s">
        <v>453</v>
      </c>
      <c r="T560" s="1"/>
      <c r="U560" s="3" t="s">
        <v>171</v>
      </c>
      <c r="V560" s="4">
        <v>43291</v>
      </c>
    </row>
    <row r="561" spans="1:22" ht="12.75" x14ac:dyDescent="0.2">
      <c r="A561" s="2">
        <v>43320.732190555558</v>
      </c>
      <c r="B561" s="1" t="s">
        <v>15</v>
      </c>
      <c r="C561" s="1" t="s">
        <v>1337</v>
      </c>
      <c r="D561" s="1">
        <v>45</v>
      </c>
      <c r="E561" s="1">
        <v>105</v>
      </c>
      <c r="F561" s="1">
        <v>1</v>
      </c>
      <c r="G561" s="1" t="s">
        <v>25</v>
      </c>
      <c r="H561" s="1" t="s">
        <v>26</v>
      </c>
      <c r="I561" s="1" t="s">
        <v>0</v>
      </c>
      <c r="J561" s="1"/>
      <c r="K561" s="1" t="s">
        <v>27</v>
      </c>
      <c r="L561" s="1" t="s">
        <v>17</v>
      </c>
      <c r="M561" s="1" t="s">
        <v>87</v>
      </c>
      <c r="N561" s="1" t="s">
        <v>39</v>
      </c>
      <c r="O561" s="1">
        <v>0</v>
      </c>
      <c r="P561" s="1" t="s">
        <v>312</v>
      </c>
      <c r="Q561" s="1" t="s">
        <v>21</v>
      </c>
      <c r="R561" s="1" t="s">
        <v>1295</v>
      </c>
      <c r="S561" s="1" t="s">
        <v>453</v>
      </c>
      <c r="T561" s="1"/>
      <c r="U561" s="3" t="s">
        <v>171</v>
      </c>
      <c r="V561" s="4">
        <v>43291</v>
      </c>
    </row>
    <row r="562" spans="1:22" ht="12.75" x14ac:dyDescent="0.2">
      <c r="A562" s="2">
        <v>43320.73358915509</v>
      </c>
      <c r="B562" s="1" t="s">
        <v>15</v>
      </c>
      <c r="C562" s="1" t="s">
        <v>1338</v>
      </c>
      <c r="D562" s="1">
        <v>63</v>
      </c>
      <c r="E562" s="5">
        <v>14</v>
      </c>
      <c r="F562" s="1">
        <v>1</v>
      </c>
      <c r="G562" s="1" t="s">
        <v>25</v>
      </c>
      <c r="H562" s="1" t="s">
        <v>26</v>
      </c>
      <c r="I562" s="1" t="s">
        <v>0</v>
      </c>
      <c r="J562" s="1"/>
      <c r="K562" s="1" t="s">
        <v>27</v>
      </c>
      <c r="L562" s="1" t="s">
        <v>28</v>
      </c>
      <c r="M562" s="1" t="s">
        <v>18</v>
      </c>
      <c r="N562" s="1" t="s">
        <v>51</v>
      </c>
      <c r="O562" s="1">
        <v>200</v>
      </c>
      <c r="P562" s="1" t="s">
        <v>20</v>
      </c>
      <c r="Q562" s="1" t="s">
        <v>21</v>
      </c>
      <c r="R562" s="1" t="s">
        <v>1295</v>
      </c>
      <c r="S562" s="1" t="s">
        <v>453</v>
      </c>
      <c r="T562" s="1"/>
      <c r="U562" s="3" t="s">
        <v>171</v>
      </c>
      <c r="V562" s="4">
        <v>43291</v>
      </c>
    </row>
    <row r="563" spans="1:22" ht="12.75" x14ac:dyDescent="0.2">
      <c r="A563" s="2">
        <v>43320.735227951387</v>
      </c>
      <c r="B563" s="1" t="s">
        <v>15</v>
      </c>
      <c r="C563" s="1" t="s">
        <v>1339</v>
      </c>
      <c r="D563" s="1">
        <v>36</v>
      </c>
      <c r="E563" s="1" t="s">
        <v>1340</v>
      </c>
      <c r="F563" s="1">
        <v>1</v>
      </c>
      <c r="G563" s="1" t="s">
        <v>25</v>
      </c>
      <c r="H563" s="1" t="s">
        <v>26</v>
      </c>
      <c r="I563" s="1" t="s">
        <v>0</v>
      </c>
      <c r="K563" s="1" t="s">
        <v>27</v>
      </c>
      <c r="L563" s="1" t="s">
        <v>57</v>
      </c>
      <c r="M563" s="1" t="s">
        <v>457</v>
      </c>
      <c r="N563" s="1" t="s">
        <v>19</v>
      </c>
      <c r="O563" s="1">
        <v>0</v>
      </c>
      <c r="P563" s="1" t="s">
        <v>219</v>
      </c>
      <c r="Q563" s="1" t="s">
        <v>21</v>
      </c>
      <c r="R563" s="1" t="s">
        <v>1295</v>
      </c>
      <c r="S563" s="1" t="s">
        <v>453</v>
      </c>
      <c r="T563" s="1"/>
      <c r="U563" s="3" t="s">
        <v>171</v>
      </c>
      <c r="V563" s="4">
        <v>43291</v>
      </c>
    </row>
    <row r="564" spans="1:22" ht="12.75" x14ac:dyDescent="0.2">
      <c r="A564" s="2">
        <v>43320.736521145838</v>
      </c>
      <c r="B564" s="1" t="s">
        <v>36</v>
      </c>
      <c r="C564" s="1" t="s">
        <v>1341</v>
      </c>
      <c r="D564" s="1">
        <v>68</v>
      </c>
      <c r="E564" s="1">
        <v>253</v>
      </c>
      <c r="F564" s="1">
        <v>1</v>
      </c>
      <c r="G564" s="1" t="s">
        <v>25</v>
      </c>
      <c r="H564" s="1" t="s">
        <v>26</v>
      </c>
      <c r="I564" s="1" t="s">
        <v>0</v>
      </c>
      <c r="K564" s="1" t="s">
        <v>27</v>
      </c>
      <c r="L564" s="1" t="s">
        <v>136</v>
      </c>
      <c r="M564" s="1" t="s">
        <v>289</v>
      </c>
      <c r="N564" s="1" t="s">
        <v>19</v>
      </c>
      <c r="O564" s="1">
        <v>0</v>
      </c>
      <c r="P564" s="1" t="s">
        <v>1342</v>
      </c>
      <c r="Q564" s="1" t="s">
        <v>21</v>
      </c>
      <c r="R564" s="1" t="s">
        <v>1295</v>
      </c>
      <c r="S564" s="1" t="s">
        <v>453</v>
      </c>
      <c r="T564" s="1"/>
      <c r="U564" s="3" t="s">
        <v>171</v>
      </c>
      <c r="V564" s="4">
        <v>43291</v>
      </c>
    </row>
    <row r="565" spans="1:22" ht="12.75" x14ac:dyDescent="0.2">
      <c r="A565" s="2">
        <v>43320.737793391207</v>
      </c>
      <c r="B565" s="1" t="s">
        <v>36</v>
      </c>
      <c r="C565" s="1" t="s">
        <v>1343</v>
      </c>
      <c r="D565" s="1">
        <v>40</v>
      </c>
      <c r="E565" s="1">
        <v>25</v>
      </c>
      <c r="F565" s="1">
        <v>1</v>
      </c>
      <c r="G565" s="1" t="s">
        <v>25</v>
      </c>
      <c r="H565" s="1" t="s">
        <v>26</v>
      </c>
      <c r="I565" s="1" t="s">
        <v>0</v>
      </c>
      <c r="K565" s="1" t="s">
        <v>27</v>
      </c>
      <c r="L565" s="1" t="s">
        <v>136</v>
      </c>
      <c r="M565" s="1" t="s">
        <v>289</v>
      </c>
      <c r="N565" s="1" t="s">
        <v>39</v>
      </c>
      <c r="O565" s="1">
        <v>0</v>
      </c>
      <c r="P565" s="1" t="s">
        <v>253</v>
      </c>
      <c r="Q565" s="1" t="s">
        <v>21</v>
      </c>
      <c r="R565" s="1" t="s">
        <v>1295</v>
      </c>
      <c r="S565" s="1" t="s">
        <v>453</v>
      </c>
      <c r="T565" s="1"/>
      <c r="U565" s="3" t="s">
        <v>171</v>
      </c>
      <c r="V565" s="4">
        <v>43291</v>
      </c>
    </row>
    <row r="566" spans="1:22" ht="12.75" x14ac:dyDescent="0.2">
      <c r="A566" s="2">
        <v>43320.739244756944</v>
      </c>
      <c r="B566" s="1" t="s">
        <v>15</v>
      </c>
      <c r="C566" s="1" t="s">
        <v>138</v>
      </c>
      <c r="D566" s="1">
        <v>58</v>
      </c>
      <c r="E566" s="5">
        <v>32</v>
      </c>
      <c r="F566" s="1">
        <v>1</v>
      </c>
      <c r="G566" s="1" t="s">
        <v>25</v>
      </c>
      <c r="H566" s="1" t="s">
        <v>26</v>
      </c>
      <c r="I566" s="1" t="s">
        <v>0</v>
      </c>
      <c r="K566" s="1" t="s">
        <v>27</v>
      </c>
      <c r="L566" s="1" t="s">
        <v>28</v>
      </c>
      <c r="M566" s="1" t="s">
        <v>29</v>
      </c>
      <c r="N566" s="1" t="s">
        <v>51</v>
      </c>
      <c r="O566" s="1">
        <v>1000</v>
      </c>
      <c r="P566" s="1" t="s">
        <v>213</v>
      </c>
      <c r="Q566" s="1" t="s">
        <v>21</v>
      </c>
      <c r="R566" s="1" t="s">
        <v>1295</v>
      </c>
      <c r="S566" s="1" t="s">
        <v>453</v>
      </c>
      <c r="T566" s="1"/>
      <c r="U566" s="3" t="s">
        <v>171</v>
      </c>
      <c r="V566" s="4">
        <v>43291</v>
      </c>
    </row>
    <row r="567" spans="1:22" ht="12.75" x14ac:dyDescent="0.2">
      <c r="A567" s="2">
        <v>43320.756991886577</v>
      </c>
      <c r="B567" s="1" t="s">
        <v>15</v>
      </c>
      <c r="C567" s="1" t="s">
        <v>563</v>
      </c>
      <c r="D567" s="1">
        <v>66</v>
      </c>
      <c r="E567" s="1">
        <v>138</v>
      </c>
      <c r="F567" s="1">
        <v>3</v>
      </c>
      <c r="G567" s="1" t="s">
        <v>25</v>
      </c>
      <c r="H567" s="1" t="s">
        <v>26</v>
      </c>
      <c r="I567" s="1" t="s">
        <v>0</v>
      </c>
      <c r="K567" s="1" t="s">
        <v>27</v>
      </c>
      <c r="L567" s="1" t="s">
        <v>17</v>
      </c>
      <c r="M567" s="1" t="s">
        <v>289</v>
      </c>
      <c r="N567" s="1" t="s">
        <v>19</v>
      </c>
      <c r="O567" s="1">
        <v>600</v>
      </c>
      <c r="P567" s="1" t="s">
        <v>141</v>
      </c>
      <c r="Q567" s="1" t="s">
        <v>21</v>
      </c>
      <c r="R567" s="1" t="s">
        <v>1344</v>
      </c>
      <c r="S567" s="1" t="s">
        <v>283</v>
      </c>
      <c r="T567" s="1"/>
      <c r="U567" s="3" t="s">
        <v>271</v>
      </c>
      <c r="V567" s="4">
        <v>43309</v>
      </c>
    </row>
    <row r="568" spans="1:22" ht="12.75" x14ac:dyDescent="0.2">
      <c r="A568" s="2">
        <v>43320.760002453702</v>
      </c>
      <c r="B568" s="1" t="s">
        <v>36</v>
      </c>
      <c r="C568" s="1" t="s">
        <v>1345</v>
      </c>
      <c r="D568" s="1">
        <v>39</v>
      </c>
      <c r="E568" s="1">
        <v>138</v>
      </c>
      <c r="F568" s="1">
        <v>3</v>
      </c>
      <c r="G568" s="1" t="s">
        <v>25</v>
      </c>
      <c r="H568" s="1" t="s">
        <v>26</v>
      </c>
      <c r="I568" s="1" t="s">
        <v>0</v>
      </c>
      <c r="K568" s="1" t="s">
        <v>27</v>
      </c>
      <c r="L568" s="1" t="s">
        <v>57</v>
      </c>
      <c r="M568" s="1" t="s">
        <v>457</v>
      </c>
      <c r="N568" s="1" t="s">
        <v>19</v>
      </c>
      <c r="O568" s="1" t="s">
        <v>1346</v>
      </c>
      <c r="P568" s="1" t="s">
        <v>141</v>
      </c>
      <c r="Q568" s="1" t="s">
        <v>21</v>
      </c>
      <c r="R568" s="1" t="s">
        <v>1344</v>
      </c>
      <c r="S568" s="1" t="s">
        <v>283</v>
      </c>
      <c r="T568" s="1"/>
      <c r="U568" s="3" t="s">
        <v>271</v>
      </c>
      <c r="V568" s="4">
        <v>43309</v>
      </c>
    </row>
    <row r="569" spans="1:22" ht="12.75" x14ac:dyDescent="0.2">
      <c r="A569" s="2">
        <v>43320.762201018515</v>
      </c>
      <c r="B569" s="1" t="s">
        <v>15</v>
      </c>
      <c r="C569" s="1" t="s">
        <v>1347</v>
      </c>
      <c r="D569" s="1">
        <v>36</v>
      </c>
      <c r="E569" s="5">
        <v>103</v>
      </c>
      <c r="F569" s="1">
        <v>4</v>
      </c>
      <c r="G569" s="1" t="s">
        <v>25</v>
      </c>
      <c r="H569" s="1" t="s">
        <v>26</v>
      </c>
      <c r="I569" s="1" t="s">
        <v>0</v>
      </c>
      <c r="K569" s="1" t="s">
        <v>27</v>
      </c>
      <c r="L569" s="1" t="s">
        <v>28</v>
      </c>
      <c r="M569" s="1" t="s">
        <v>18</v>
      </c>
      <c r="N569" s="1" t="s">
        <v>51</v>
      </c>
      <c r="O569" s="1">
        <v>0</v>
      </c>
      <c r="P569" s="1" t="s">
        <v>141</v>
      </c>
      <c r="Q569" s="1" t="s">
        <v>21</v>
      </c>
      <c r="R569" s="1" t="s">
        <v>1295</v>
      </c>
      <c r="S569" s="1" t="s">
        <v>453</v>
      </c>
      <c r="T569" s="1"/>
      <c r="U569" s="3" t="s">
        <v>171</v>
      </c>
      <c r="V569" s="4">
        <v>43293</v>
      </c>
    </row>
    <row r="570" spans="1:22" ht="12.75" x14ac:dyDescent="0.2">
      <c r="A570" s="2">
        <v>43320.763504560186</v>
      </c>
      <c r="B570" s="1" t="s">
        <v>36</v>
      </c>
      <c r="C570" s="1" t="s">
        <v>1348</v>
      </c>
      <c r="D570" s="1">
        <v>46</v>
      </c>
      <c r="E570" s="5" t="s">
        <v>1349</v>
      </c>
      <c r="F570" s="1">
        <v>4</v>
      </c>
      <c r="G570" s="1" t="s">
        <v>25</v>
      </c>
      <c r="H570" s="1" t="s">
        <v>26</v>
      </c>
      <c r="I570" s="1" t="s">
        <v>0</v>
      </c>
      <c r="K570" s="1" t="s">
        <v>27</v>
      </c>
      <c r="L570" s="1" t="s">
        <v>28</v>
      </c>
      <c r="M570" s="1" t="s">
        <v>29</v>
      </c>
      <c r="N570" s="1" t="s">
        <v>39</v>
      </c>
      <c r="O570" s="1">
        <v>0</v>
      </c>
      <c r="P570" s="1" t="s">
        <v>20</v>
      </c>
      <c r="Q570" s="1" t="s">
        <v>21</v>
      </c>
      <c r="R570" s="1" t="s">
        <v>1295</v>
      </c>
      <c r="S570" s="1" t="s">
        <v>453</v>
      </c>
      <c r="T570" s="1"/>
      <c r="U570" s="3" t="s">
        <v>171</v>
      </c>
      <c r="V570" s="4">
        <v>43293</v>
      </c>
    </row>
    <row r="571" spans="1:22" ht="12.75" x14ac:dyDescent="0.2">
      <c r="A571" s="2">
        <v>43320.764603009258</v>
      </c>
      <c r="B571" s="1" t="s">
        <v>15</v>
      </c>
      <c r="C571" s="1" t="s">
        <v>1350</v>
      </c>
      <c r="D571" s="1">
        <v>43</v>
      </c>
      <c r="E571" s="1">
        <v>21</v>
      </c>
      <c r="F571" s="1">
        <v>9</v>
      </c>
      <c r="G571" s="1" t="s">
        <v>25</v>
      </c>
      <c r="H571" s="1" t="s">
        <v>26</v>
      </c>
      <c r="I571" s="1" t="s">
        <v>0</v>
      </c>
      <c r="K571" s="1" t="s">
        <v>27</v>
      </c>
      <c r="L571" s="1" t="s">
        <v>28</v>
      </c>
      <c r="M571" s="1" t="s">
        <v>29</v>
      </c>
      <c r="N571" s="1" t="s">
        <v>39</v>
      </c>
      <c r="O571" s="1">
        <v>500</v>
      </c>
      <c r="P571" s="1" t="s">
        <v>141</v>
      </c>
      <c r="Q571" s="1" t="s">
        <v>21</v>
      </c>
      <c r="R571" s="1" t="s">
        <v>1295</v>
      </c>
      <c r="S571" s="1" t="s">
        <v>453</v>
      </c>
      <c r="T571" s="1"/>
      <c r="U571" s="3" t="s">
        <v>171</v>
      </c>
      <c r="V571" s="4">
        <v>43293</v>
      </c>
    </row>
    <row r="572" spans="1:22" ht="12.75" x14ac:dyDescent="0.2">
      <c r="A572" s="2">
        <v>43320.765583668981</v>
      </c>
      <c r="B572" s="1" t="s">
        <v>36</v>
      </c>
      <c r="C572" s="1" t="s">
        <v>1351</v>
      </c>
      <c r="D572" s="1">
        <v>45</v>
      </c>
      <c r="E572" s="1">
        <v>54</v>
      </c>
      <c r="F572" s="1">
        <v>9</v>
      </c>
      <c r="G572" s="1" t="s">
        <v>25</v>
      </c>
      <c r="H572" s="1" t="s">
        <v>26</v>
      </c>
      <c r="I572" s="1" t="s">
        <v>0</v>
      </c>
      <c r="K572" s="1" t="s">
        <v>27</v>
      </c>
      <c r="L572" s="1" t="s">
        <v>28</v>
      </c>
      <c r="M572" s="1" t="s">
        <v>29</v>
      </c>
      <c r="N572" s="1" t="s">
        <v>39</v>
      </c>
      <c r="O572" s="1">
        <v>500</v>
      </c>
      <c r="P572" s="1" t="s">
        <v>141</v>
      </c>
      <c r="Q572" s="1" t="s">
        <v>21</v>
      </c>
      <c r="R572" s="1" t="s">
        <v>1295</v>
      </c>
      <c r="S572" s="1" t="s">
        <v>453</v>
      </c>
      <c r="T572" s="1"/>
      <c r="U572" s="3" t="s">
        <v>171</v>
      </c>
      <c r="V572" s="4">
        <v>43293</v>
      </c>
    </row>
    <row r="573" spans="1:22" ht="12.75" x14ac:dyDescent="0.2">
      <c r="A573" s="2">
        <v>43320.766766550922</v>
      </c>
      <c r="B573" s="1" t="s">
        <v>36</v>
      </c>
      <c r="C573" s="1" t="s">
        <v>1352</v>
      </c>
      <c r="D573" s="1">
        <v>38</v>
      </c>
      <c r="E573" s="1" t="s">
        <v>931</v>
      </c>
      <c r="F573" s="1">
        <v>4</v>
      </c>
      <c r="G573" s="1" t="s">
        <v>25</v>
      </c>
      <c r="H573" s="1" t="s">
        <v>26</v>
      </c>
      <c r="I573" s="1" t="s">
        <v>0</v>
      </c>
      <c r="K573" s="1" t="s">
        <v>27</v>
      </c>
      <c r="L573" s="1" t="s">
        <v>28</v>
      </c>
      <c r="M573" s="1" t="s">
        <v>29</v>
      </c>
      <c r="N573" s="1" t="s">
        <v>51</v>
      </c>
      <c r="O573" s="1">
        <v>100</v>
      </c>
      <c r="P573" s="1" t="s">
        <v>20</v>
      </c>
      <c r="Q573" s="1" t="s">
        <v>21</v>
      </c>
      <c r="R573" s="1" t="s">
        <v>1295</v>
      </c>
      <c r="S573" s="1" t="s">
        <v>453</v>
      </c>
      <c r="T573" s="1"/>
      <c r="U573" s="3" t="s">
        <v>171</v>
      </c>
      <c r="V573" s="4">
        <v>43293</v>
      </c>
    </row>
    <row r="574" spans="1:22" ht="12.75" x14ac:dyDescent="0.2">
      <c r="A574" s="2">
        <v>43320.767977268522</v>
      </c>
      <c r="B574" s="1" t="s">
        <v>22</v>
      </c>
      <c r="C574" s="1" t="s">
        <v>1353</v>
      </c>
      <c r="D574" s="1">
        <v>33</v>
      </c>
      <c r="E574" s="1">
        <v>303</v>
      </c>
      <c r="F574" s="1">
        <v>4</v>
      </c>
      <c r="G574" s="1" t="s">
        <v>25</v>
      </c>
      <c r="H574" s="1" t="s">
        <v>26</v>
      </c>
      <c r="I574" s="1" t="s">
        <v>0</v>
      </c>
      <c r="K574" s="1" t="s">
        <v>27</v>
      </c>
      <c r="L574" s="1" t="s">
        <v>136</v>
      </c>
      <c r="M574" s="1" t="s">
        <v>289</v>
      </c>
      <c r="N574" s="1" t="s">
        <v>19</v>
      </c>
      <c r="O574" s="1">
        <v>0</v>
      </c>
      <c r="P574" s="1" t="s">
        <v>58</v>
      </c>
      <c r="Q574" s="1" t="s">
        <v>21</v>
      </c>
      <c r="R574" s="1" t="s">
        <v>1295</v>
      </c>
      <c r="S574" s="1" t="s">
        <v>453</v>
      </c>
      <c r="T574" s="1"/>
      <c r="U574" s="3" t="s">
        <v>171</v>
      </c>
      <c r="V574" s="4">
        <v>43293</v>
      </c>
    </row>
    <row r="575" spans="1:22" ht="12.75" x14ac:dyDescent="0.2">
      <c r="A575" s="2">
        <v>43320.769170428241</v>
      </c>
      <c r="B575" s="1" t="s">
        <v>22</v>
      </c>
      <c r="C575" s="1" t="s">
        <v>1354</v>
      </c>
      <c r="D575" s="1">
        <v>39</v>
      </c>
      <c r="E575" s="5" t="s">
        <v>940</v>
      </c>
      <c r="F575" s="1">
        <v>4</v>
      </c>
      <c r="G575" s="1" t="s">
        <v>25</v>
      </c>
      <c r="H575" s="1" t="s">
        <v>26</v>
      </c>
      <c r="I575" s="1" t="s">
        <v>0</v>
      </c>
      <c r="K575" s="1" t="s">
        <v>27</v>
      </c>
      <c r="L575" s="1" t="s">
        <v>28</v>
      </c>
      <c r="M575" s="1" t="s">
        <v>29</v>
      </c>
      <c r="N575" s="1" t="s">
        <v>51</v>
      </c>
      <c r="O575" s="1">
        <v>500</v>
      </c>
      <c r="P575" s="1" t="s">
        <v>101</v>
      </c>
      <c r="Q575" s="1" t="s">
        <v>21</v>
      </c>
      <c r="R575" s="1" t="s">
        <v>1295</v>
      </c>
      <c r="S575" s="1" t="s">
        <v>453</v>
      </c>
      <c r="T575" s="1"/>
      <c r="U575" s="3" t="s">
        <v>171</v>
      </c>
      <c r="V575" s="4">
        <v>43293</v>
      </c>
    </row>
    <row r="576" spans="1:22" ht="12.75" x14ac:dyDescent="0.2">
      <c r="A576" s="2">
        <v>43320.770201539352</v>
      </c>
      <c r="B576" s="1" t="s">
        <v>15</v>
      </c>
      <c r="C576" s="1" t="s">
        <v>1355</v>
      </c>
      <c r="D576" s="1">
        <v>31</v>
      </c>
      <c r="E576" s="1" t="s">
        <v>1356</v>
      </c>
      <c r="F576" s="1">
        <v>4</v>
      </c>
      <c r="G576" s="1" t="s">
        <v>25</v>
      </c>
      <c r="H576" s="1" t="s">
        <v>26</v>
      </c>
      <c r="I576" s="1" t="s">
        <v>0</v>
      </c>
      <c r="K576" s="1" t="s">
        <v>27</v>
      </c>
      <c r="L576" s="1" t="s">
        <v>136</v>
      </c>
      <c r="M576" s="1" t="s">
        <v>29</v>
      </c>
      <c r="N576" s="1" t="s">
        <v>51</v>
      </c>
      <c r="O576" s="1">
        <v>1000</v>
      </c>
      <c r="P576" s="1" t="s">
        <v>141</v>
      </c>
      <c r="Q576" s="1" t="s">
        <v>21</v>
      </c>
      <c r="R576" s="1" t="s">
        <v>1295</v>
      </c>
      <c r="S576" s="1" t="s">
        <v>453</v>
      </c>
      <c r="T576" s="1"/>
      <c r="U576" s="3" t="s">
        <v>171</v>
      </c>
      <c r="V576" s="4">
        <v>43293</v>
      </c>
    </row>
    <row r="577" spans="1:22" ht="12.75" x14ac:dyDescent="0.2">
      <c r="A577" s="2">
        <v>43320.771287349533</v>
      </c>
      <c r="B577" s="1" t="s">
        <v>36</v>
      </c>
      <c r="C577" s="1" t="s">
        <v>1357</v>
      </c>
      <c r="D577" s="1">
        <v>40</v>
      </c>
      <c r="E577" s="1">
        <v>249</v>
      </c>
      <c r="F577" s="1">
        <v>4</v>
      </c>
      <c r="G577" s="1" t="s">
        <v>25</v>
      </c>
      <c r="H577" s="1" t="s">
        <v>26</v>
      </c>
      <c r="I577" s="1" t="s">
        <v>0</v>
      </c>
      <c r="K577" s="1" t="s">
        <v>16</v>
      </c>
      <c r="L577" s="1" t="s">
        <v>28</v>
      </c>
      <c r="M577" s="1" t="s">
        <v>29</v>
      </c>
      <c r="N577" s="1" t="s">
        <v>51</v>
      </c>
      <c r="O577" s="1">
        <v>200</v>
      </c>
      <c r="P577" s="1" t="s">
        <v>213</v>
      </c>
      <c r="Q577" s="1" t="s">
        <v>21</v>
      </c>
      <c r="R577" s="1" t="s">
        <v>1295</v>
      </c>
      <c r="S577" s="1" t="s">
        <v>453</v>
      </c>
      <c r="T577" s="1"/>
      <c r="U577" s="3" t="s">
        <v>171</v>
      </c>
      <c r="V577" s="4">
        <v>43293</v>
      </c>
    </row>
    <row r="578" spans="1:22" ht="12.75" x14ac:dyDescent="0.2">
      <c r="A578" s="2">
        <v>43320.772463252317</v>
      </c>
      <c r="B578" s="1" t="s">
        <v>15</v>
      </c>
      <c r="C578" s="1" t="s">
        <v>1358</v>
      </c>
      <c r="D578" s="1">
        <v>36</v>
      </c>
      <c r="E578" s="1" t="s">
        <v>1359</v>
      </c>
      <c r="F578" s="1">
        <v>9</v>
      </c>
      <c r="G578" s="1" t="s">
        <v>25</v>
      </c>
      <c r="H578" s="1" t="s">
        <v>26</v>
      </c>
      <c r="I578" s="1" t="s">
        <v>0</v>
      </c>
      <c r="K578" s="1" t="s">
        <v>50</v>
      </c>
      <c r="L578" s="1" t="s">
        <v>57</v>
      </c>
      <c r="M578" s="1" t="s">
        <v>457</v>
      </c>
      <c r="N578" s="1" t="s">
        <v>19</v>
      </c>
      <c r="O578" s="1">
        <v>0</v>
      </c>
      <c r="P578" s="1" t="s">
        <v>294</v>
      </c>
      <c r="Q578" s="1" t="s">
        <v>21</v>
      </c>
      <c r="R578" s="1" t="s">
        <v>1295</v>
      </c>
      <c r="S578" s="1" t="s">
        <v>453</v>
      </c>
      <c r="T578" s="1"/>
      <c r="U578" s="3" t="s">
        <v>171</v>
      </c>
      <c r="V578" s="4">
        <v>43293</v>
      </c>
    </row>
    <row r="579" spans="1:22" ht="12.75" x14ac:dyDescent="0.2">
      <c r="A579" s="2">
        <v>43320.773910428237</v>
      </c>
      <c r="B579" s="1" t="s">
        <v>15</v>
      </c>
      <c r="C579" s="1" t="s">
        <v>1360</v>
      </c>
      <c r="D579" s="1">
        <v>45</v>
      </c>
      <c r="E579" s="1" t="s">
        <v>909</v>
      </c>
      <c r="F579" s="1">
        <v>8</v>
      </c>
      <c r="G579" s="1" t="s">
        <v>25</v>
      </c>
      <c r="H579" s="1" t="s">
        <v>26</v>
      </c>
      <c r="I579" s="1" t="s">
        <v>0</v>
      </c>
      <c r="K579" s="1" t="s">
        <v>27</v>
      </c>
      <c r="L579" s="1" t="s">
        <v>28</v>
      </c>
      <c r="M579" s="1" t="s">
        <v>94</v>
      </c>
      <c r="N579" s="1" t="s">
        <v>19</v>
      </c>
      <c r="O579" s="1">
        <v>0</v>
      </c>
      <c r="P579" s="1" t="s">
        <v>1361</v>
      </c>
      <c r="Q579" s="1" t="s">
        <v>21</v>
      </c>
      <c r="R579" s="1" t="s">
        <v>1295</v>
      </c>
      <c r="S579" s="1" t="s">
        <v>453</v>
      </c>
      <c r="T579" s="1"/>
      <c r="U579" s="3" t="s">
        <v>171</v>
      </c>
      <c r="V579" s="4">
        <v>43289</v>
      </c>
    </row>
    <row r="580" spans="1:22" ht="12.75" x14ac:dyDescent="0.2">
      <c r="A580" s="2">
        <v>43320.775048402778</v>
      </c>
      <c r="B580" s="1" t="s">
        <v>15</v>
      </c>
      <c r="C580" s="1" t="s">
        <v>1362</v>
      </c>
      <c r="D580" s="1">
        <v>51</v>
      </c>
      <c r="E580" s="1" t="s">
        <v>1363</v>
      </c>
      <c r="F580" s="1">
        <v>8</v>
      </c>
      <c r="G580" s="1" t="s">
        <v>25</v>
      </c>
      <c r="H580" s="1" t="s">
        <v>26</v>
      </c>
      <c r="I580" s="1" t="s">
        <v>0</v>
      </c>
      <c r="K580" s="1" t="s">
        <v>27</v>
      </c>
      <c r="L580" s="1" t="s">
        <v>17</v>
      </c>
      <c r="M580" s="1" t="s">
        <v>289</v>
      </c>
      <c r="N580" s="1" t="s">
        <v>19</v>
      </c>
      <c r="O580" s="1">
        <v>0</v>
      </c>
      <c r="P580" s="1" t="s">
        <v>101</v>
      </c>
      <c r="Q580" s="1" t="s">
        <v>21</v>
      </c>
      <c r="R580" s="1" t="s">
        <v>1295</v>
      </c>
      <c r="S580" s="1" t="s">
        <v>453</v>
      </c>
      <c r="T580" s="1"/>
      <c r="U580" s="3" t="s">
        <v>171</v>
      </c>
      <c r="V580" s="4">
        <v>43303</v>
      </c>
    </row>
    <row r="581" spans="1:22" ht="12.75" x14ac:dyDescent="0.2">
      <c r="A581" s="2">
        <v>43320.776161620372</v>
      </c>
      <c r="B581" s="1" t="s">
        <v>22</v>
      </c>
      <c r="C581" s="1" t="s">
        <v>1364</v>
      </c>
      <c r="D581" s="1">
        <v>30</v>
      </c>
      <c r="E581" s="1">
        <v>28</v>
      </c>
      <c r="F581" s="1">
        <v>8</v>
      </c>
      <c r="G581" s="1" t="s">
        <v>25</v>
      </c>
      <c r="H581" s="1" t="s">
        <v>26</v>
      </c>
      <c r="I581" s="1" t="s">
        <v>0</v>
      </c>
      <c r="K581" s="1" t="s">
        <v>27</v>
      </c>
      <c r="L581" s="1" t="s">
        <v>28</v>
      </c>
      <c r="M581" s="1" t="s">
        <v>94</v>
      </c>
      <c r="N581" s="1" t="s">
        <v>39</v>
      </c>
      <c r="O581" s="1">
        <v>100</v>
      </c>
      <c r="P581" s="1" t="s">
        <v>101</v>
      </c>
      <c r="Q581" s="1" t="s">
        <v>21</v>
      </c>
      <c r="R581" s="1" t="s">
        <v>1295</v>
      </c>
      <c r="S581" s="1" t="s">
        <v>453</v>
      </c>
      <c r="T581" s="1"/>
      <c r="U581" s="3" t="s">
        <v>171</v>
      </c>
      <c r="V581" s="4">
        <v>43296</v>
      </c>
    </row>
    <row r="582" spans="1:22" ht="12.75" x14ac:dyDescent="0.2">
      <c r="A582" s="2">
        <v>43320.777255995374</v>
      </c>
      <c r="B582" s="1" t="s">
        <v>15</v>
      </c>
      <c r="C582" s="1" t="s">
        <v>1365</v>
      </c>
      <c r="D582" s="1">
        <v>59</v>
      </c>
      <c r="E582" s="1">
        <v>28</v>
      </c>
      <c r="F582" s="1">
        <v>8</v>
      </c>
      <c r="G582" s="1" t="s">
        <v>25</v>
      </c>
      <c r="H582" s="1" t="s">
        <v>26</v>
      </c>
      <c r="I582" s="1" t="s">
        <v>0</v>
      </c>
      <c r="K582" s="1" t="s">
        <v>27</v>
      </c>
      <c r="L582" s="1" t="s">
        <v>28</v>
      </c>
      <c r="M582" s="1" t="s">
        <v>94</v>
      </c>
      <c r="N582" s="1" t="s">
        <v>39</v>
      </c>
      <c r="O582" s="1">
        <v>0</v>
      </c>
      <c r="P582" s="1" t="s">
        <v>71</v>
      </c>
      <c r="Q582" s="1" t="s">
        <v>21</v>
      </c>
      <c r="R582" s="1" t="s">
        <v>1295</v>
      </c>
      <c r="S582" s="1" t="s">
        <v>453</v>
      </c>
      <c r="T582" s="1"/>
      <c r="U582" s="3" t="s">
        <v>171</v>
      </c>
      <c r="V582" s="4">
        <v>43296</v>
      </c>
    </row>
    <row r="583" spans="1:22" ht="12.75" x14ac:dyDescent="0.2">
      <c r="A583" s="2">
        <v>43320.778519629632</v>
      </c>
      <c r="B583" s="1" t="s">
        <v>1366</v>
      </c>
      <c r="C583" s="1" t="s">
        <v>1367</v>
      </c>
      <c r="D583" s="1">
        <v>33</v>
      </c>
      <c r="E583" s="1">
        <v>28</v>
      </c>
      <c r="F583" s="1">
        <v>8</v>
      </c>
      <c r="G583" s="1" t="s">
        <v>25</v>
      </c>
      <c r="H583" s="1" t="s">
        <v>26</v>
      </c>
      <c r="I583" s="1" t="s">
        <v>0</v>
      </c>
      <c r="K583" s="1" t="s">
        <v>27</v>
      </c>
      <c r="L583" s="1" t="s">
        <v>28</v>
      </c>
      <c r="M583" s="1" t="s">
        <v>94</v>
      </c>
      <c r="N583" s="1" t="s">
        <v>39</v>
      </c>
      <c r="O583" s="1">
        <v>100</v>
      </c>
      <c r="P583" s="1" t="s">
        <v>71</v>
      </c>
      <c r="Q583" s="1" t="s">
        <v>21</v>
      </c>
      <c r="R583" s="1" t="s">
        <v>1295</v>
      </c>
      <c r="S583" s="1" t="s">
        <v>453</v>
      </c>
      <c r="T583" s="1"/>
      <c r="U583" s="3" t="s">
        <v>171</v>
      </c>
      <c r="V583" s="4">
        <v>43296</v>
      </c>
    </row>
    <row r="584" spans="1:22" ht="12.75" x14ac:dyDescent="0.2">
      <c r="A584" s="2">
        <v>43320.779634166669</v>
      </c>
      <c r="B584" s="1" t="s">
        <v>15</v>
      </c>
      <c r="C584" s="1" t="s">
        <v>1368</v>
      </c>
      <c r="D584" s="1">
        <v>59</v>
      </c>
      <c r="E584" s="1" t="s">
        <v>467</v>
      </c>
      <c r="F584" s="1">
        <v>8</v>
      </c>
      <c r="G584" s="1" t="s">
        <v>25</v>
      </c>
      <c r="H584" s="1" t="s">
        <v>26</v>
      </c>
      <c r="I584" s="1" t="s">
        <v>0</v>
      </c>
      <c r="K584" s="1" t="s">
        <v>27</v>
      </c>
      <c r="L584" s="1" t="s">
        <v>28</v>
      </c>
      <c r="M584" s="1" t="s">
        <v>94</v>
      </c>
      <c r="N584" s="1" t="s">
        <v>19</v>
      </c>
      <c r="O584" s="1">
        <v>0</v>
      </c>
      <c r="P584" s="1" t="s">
        <v>307</v>
      </c>
      <c r="Q584" s="1" t="s">
        <v>21</v>
      </c>
      <c r="R584" s="1" t="s">
        <v>1295</v>
      </c>
      <c r="S584" s="1" t="s">
        <v>453</v>
      </c>
      <c r="T584" s="1"/>
      <c r="U584" s="3" t="s">
        <v>171</v>
      </c>
      <c r="V584" s="4">
        <v>43289</v>
      </c>
    </row>
    <row r="585" spans="1:22" ht="12.75" x14ac:dyDescent="0.2">
      <c r="A585" s="2">
        <v>43320.78099392361</v>
      </c>
      <c r="B585" s="1" t="s">
        <v>15</v>
      </c>
      <c r="C585" s="1" t="s">
        <v>1369</v>
      </c>
      <c r="D585" s="1">
        <v>87</v>
      </c>
      <c r="E585" s="1">
        <v>294</v>
      </c>
      <c r="F585" s="1">
        <v>8</v>
      </c>
      <c r="G585" s="1" t="s">
        <v>25</v>
      </c>
      <c r="H585" s="1" t="s">
        <v>26</v>
      </c>
      <c r="I585" s="1" t="s">
        <v>0</v>
      </c>
      <c r="K585" s="1" t="s">
        <v>27</v>
      </c>
      <c r="L585" s="1" t="s">
        <v>28</v>
      </c>
      <c r="M585" s="1" t="s">
        <v>94</v>
      </c>
      <c r="N585" s="1" t="s">
        <v>19</v>
      </c>
      <c r="O585" s="1">
        <v>0</v>
      </c>
      <c r="P585" s="1" t="s">
        <v>101</v>
      </c>
      <c r="Q585" s="1" t="s">
        <v>21</v>
      </c>
      <c r="R585" s="1" t="s">
        <v>1295</v>
      </c>
      <c r="S585" s="1" t="s">
        <v>453</v>
      </c>
      <c r="T585" s="1"/>
      <c r="U585" s="3" t="s">
        <v>171</v>
      </c>
      <c r="V585" s="4">
        <v>43289</v>
      </c>
    </row>
    <row r="586" spans="1:22" ht="12.75" x14ac:dyDescent="0.2">
      <c r="A586" s="2">
        <v>43320.782700138894</v>
      </c>
      <c r="B586" s="1" t="s">
        <v>36</v>
      </c>
      <c r="C586" s="1" t="s">
        <v>1370</v>
      </c>
      <c r="D586" s="1">
        <v>62</v>
      </c>
      <c r="E586" s="1" t="s">
        <v>1359</v>
      </c>
      <c r="F586" s="1">
        <v>9</v>
      </c>
      <c r="G586" s="1" t="s">
        <v>25</v>
      </c>
      <c r="H586" s="1" t="s">
        <v>26</v>
      </c>
      <c r="I586" s="1" t="s">
        <v>0</v>
      </c>
      <c r="K586" s="1" t="s">
        <v>27</v>
      </c>
      <c r="L586" s="1" t="s">
        <v>57</v>
      </c>
      <c r="M586" s="1" t="s">
        <v>289</v>
      </c>
      <c r="N586" s="1" t="s">
        <v>51</v>
      </c>
      <c r="O586" s="1">
        <v>500</v>
      </c>
      <c r="P586" s="1" t="s">
        <v>101</v>
      </c>
      <c r="Q586" s="1" t="s">
        <v>21</v>
      </c>
      <c r="R586" s="1" t="s">
        <v>1295</v>
      </c>
      <c r="S586" s="1" t="s">
        <v>453</v>
      </c>
      <c r="T586" s="1"/>
      <c r="U586" s="3" t="s">
        <v>171</v>
      </c>
      <c r="V586" s="4">
        <v>43289</v>
      </c>
    </row>
    <row r="587" spans="1:22" ht="12.75" x14ac:dyDescent="0.2">
      <c r="A587" s="2">
        <v>43320.787703159724</v>
      </c>
      <c r="B587" s="1" t="s">
        <v>15</v>
      </c>
      <c r="C587" s="1" t="s">
        <v>1371</v>
      </c>
      <c r="D587" s="1">
        <v>53</v>
      </c>
      <c r="E587" s="1">
        <v>184</v>
      </c>
      <c r="F587" s="1">
        <v>7</v>
      </c>
      <c r="G587" s="1" t="s">
        <v>25</v>
      </c>
      <c r="H587" s="1" t="s">
        <v>26</v>
      </c>
      <c r="I587" s="1" t="s">
        <v>0</v>
      </c>
      <c r="K587" s="1" t="s">
        <v>27</v>
      </c>
      <c r="L587" s="1" t="s">
        <v>28</v>
      </c>
      <c r="M587" s="1" t="s">
        <v>18</v>
      </c>
      <c r="N587" s="1" t="s">
        <v>51</v>
      </c>
      <c r="O587" s="1">
        <v>1000</v>
      </c>
      <c r="P587" s="1" t="s">
        <v>101</v>
      </c>
      <c r="Q587" s="1" t="s">
        <v>21</v>
      </c>
      <c r="R587" s="1" t="s">
        <v>1295</v>
      </c>
      <c r="S587" s="1" t="s">
        <v>453</v>
      </c>
      <c r="T587" s="1"/>
      <c r="U587" s="3" t="s">
        <v>171</v>
      </c>
      <c r="V587" s="4">
        <v>43289</v>
      </c>
    </row>
    <row r="588" spans="1:22" ht="12.75" x14ac:dyDescent="0.2">
      <c r="A588" s="2">
        <v>43320.789159594904</v>
      </c>
      <c r="B588" s="1" t="s">
        <v>15</v>
      </c>
      <c r="C588" s="1" t="s">
        <v>1372</v>
      </c>
      <c r="D588" s="1">
        <v>33</v>
      </c>
      <c r="E588" s="5" t="s">
        <v>1373</v>
      </c>
      <c r="F588" s="1">
        <v>9</v>
      </c>
      <c r="G588" s="1" t="s">
        <v>25</v>
      </c>
      <c r="H588" s="1" t="s">
        <v>26</v>
      </c>
      <c r="I588" s="1" t="s">
        <v>0</v>
      </c>
      <c r="K588" s="1" t="s">
        <v>50</v>
      </c>
      <c r="L588" s="1" t="s">
        <v>28</v>
      </c>
      <c r="M588" s="1" t="s">
        <v>29</v>
      </c>
      <c r="N588" s="1" t="s">
        <v>19</v>
      </c>
      <c r="O588" s="1">
        <v>300</v>
      </c>
      <c r="P588" s="1" t="s">
        <v>141</v>
      </c>
      <c r="Q588" s="1" t="s">
        <v>21</v>
      </c>
      <c r="R588" s="1" t="s">
        <v>1295</v>
      </c>
      <c r="S588" s="1" t="s">
        <v>453</v>
      </c>
      <c r="T588" s="1"/>
      <c r="U588" s="3" t="s">
        <v>171</v>
      </c>
      <c r="V588" s="4">
        <v>43299</v>
      </c>
    </row>
    <row r="589" spans="1:22" ht="12.75" x14ac:dyDescent="0.2">
      <c r="A589" s="2">
        <v>43320.790592488425</v>
      </c>
      <c r="B589" s="1" t="s">
        <v>22</v>
      </c>
      <c r="C589" s="1" t="s">
        <v>1374</v>
      </c>
      <c r="D589" s="1">
        <v>31</v>
      </c>
      <c r="E589" s="1">
        <v>177</v>
      </c>
      <c r="F589" s="1">
        <v>4</v>
      </c>
      <c r="G589" s="1" t="s">
        <v>25</v>
      </c>
      <c r="H589" s="1" t="s">
        <v>26</v>
      </c>
      <c r="I589" s="1" t="s">
        <v>0</v>
      </c>
      <c r="K589" s="1" t="s">
        <v>50</v>
      </c>
      <c r="L589" s="1" t="s">
        <v>28</v>
      </c>
      <c r="M589" s="1" t="s">
        <v>29</v>
      </c>
      <c r="N589" s="1" t="s">
        <v>39</v>
      </c>
      <c r="O589" s="1">
        <v>300</v>
      </c>
      <c r="P589" s="1" t="s">
        <v>101</v>
      </c>
      <c r="Q589" s="1" t="s">
        <v>21</v>
      </c>
      <c r="R589" s="1" t="s">
        <v>1295</v>
      </c>
      <c r="S589" s="1" t="s">
        <v>453</v>
      </c>
      <c r="T589" s="1"/>
      <c r="U589" s="3" t="s">
        <v>171</v>
      </c>
      <c r="V589" s="4">
        <v>43299</v>
      </c>
    </row>
    <row r="590" spans="1:22" ht="12.75" x14ac:dyDescent="0.2">
      <c r="A590" s="2">
        <v>43320.791819247686</v>
      </c>
      <c r="B590" s="1" t="s">
        <v>36</v>
      </c>
      <c r="C590" s="1" t="s">
        <v>1375</v>
      </c>
      <c r="D590" s="1">
        <v>41</v>
      </c>
      <c r="E590" s="1" t="s">
        <v>1376</v>
      </c>
      <c r="F590" s="1">
        <v>4</v>
      </c>
      <c r="G590" s="1" t="s">
        <v>25</v>
      </c>
      <c r="H590" s="1" t="s">
        <v>26</v>
      </c>
      <c r="I590" s="1" t="s">
        <v>0</v>
      </c>
      <c r="K590" s="1" t="s">
        <v>27</v>
      </c>
      <c r="L590" s="1" t="s">
        <v>17</v>
      </c>
      <c r="M590" s="1" t="s">
        <v>29</v>
      </c>
      <c r="N590" s="1" t="s">
        <v>19</v>
      </c>
      <c r="O590" s="1">
        <v>350</v>
      </c>
      <c r="P590" s="1" t="s">
        <v>58</v>
      </c>
      <c r="Q590" s="1" t="s">
        <v>21</v>
      </c>
      <c r="R590" s="1" t="s">
        <v>1295</v>
      </c>
      <c r="S590" s="1" t="s">
        <v>453</v>
      </c>
      <c r="T590" s="1"/>
      <c r="U590" s="3" t="s">
        <v>171</v>
      </c>
      <c r="V590" s="4">
        <v>43299</v>
      </c>
    </row>
    <row r="591" spans="1:22" ht="12.75" x14ac:dyDescent="0.2">
      <c r="A591" s="2">
        <v>43320.7932659375</v>
      </c>
      <c r="B591" s="1" t="s">
        <v>36</v>
      </c>
      <c r="C591" s="1" t="s">
        <v>1377</v>
      </c>
      <c r="D591" s="1">
        <v>45</v>
      </c>
      <c r="E591" s="5" t="s">
        <v>1378</v>
      </c>
      <c r="F591" s="1">
        <v>9</v>
      </c>
      <c r="G591" s="1" t="s">
        <v>25</v>
      </c>
      <c r="H591" s="1" t="s">
        <v>26</v>
      </c>
      <c r="I591" s="1" t="s">
        <v>0</v>
      </c>
      <c r="K591" s="1" t="s">
        <v>27</v>
      </c>
      <c r="L591" s="1" t="s">
        <v>136</v>
      </c>
      <c r="M591" s="1" t="s">
        <v>29</v>
      </c>
      <c r="N591" s="1" t="s">
        <v>51</v>
      </c>
      <c r="O591" s="1">
        <v>100</v>
      </c>
      <c r="P591" s="1" t="s">
        <v>101</v>
      </c>
      <c r="Q591" s="1" t="s">
        <v>21</v>
      </c>
      <c r="R591" s="1" t="s">
        <v>1295</v>
      </c>
      <c r="S591" s="1" t="s">
        <v>453</v>
      </c>
      <c r="T591" s="1"/>
      <c r="U591" s="3" t="s">
        <v>171</v>
      </c>
      <c r="V591" s="4">
        <v>43299</v>
      </c>
    </row>
    <row r="592" spans="1:22" ht="12.75" x14ac:dyDescent="0.2">
      <c r="A592" s="2">
        <v>43320.794411527779</v>
      </c>
      <c r="B592" s="1" t="s">
        <v>36</v>
      </c>
      <c r="C592" s="1" t="s">
        <v>1379</v>
      </c>
      <c r="D592" s="1">
        <v>49</v>
      </c>
      <c r="E592" s="1" t="s">
        <v>1380</v>
      </c>
      <c r="F592" s="1">
        <v>4</v>
      </c>
      <c r="G592" s="1" t="s">
        <v>25</v>
      </c>
      <c r="H592" s="1" t="s">
        <v>26</v>
      </c>
      <c r="I592" s="1" t="s">
        <v>0</v>
      </c>
      <c r="K592" s="1" t="s">
        <v>27</v>
      </c>
      <c r="L592" s="1" t="s">
        <v>57</v>
      </c>
      <c r="M592" s="1" t="s">
        <v>457</v>
      </c>
      <c r="N592" s="1" t="s">
        <v>19</v>
      </c>
      <c r="O592" s="1">
        <v>0</v>
      </c>
      <c r="P592" s="1" t="s">
        <v>58</v>
      </c>
      <c r="Q592" s="1" t="s">
        <v>21</v>
      </c>
      <c r="R592" s="1" t="s">
        <v>1295</v>
      </c>
      <c r="S592" s="1" t="s">
        <v>453</v>
      </c>
      <c r="T592" s="1"/>
      <c r="U592" s="3" t="s">
        <v>171</v>
      </c>
      <c r="V592" s="4">
        <v>43299</v>
      </c>
    </row>
    <row r="593" spans="1:22" ht="12.75" x14ac:dyDescent="0.2">
      <c r="A593" s="2">
        <v>43320.795534050922</v>
      </c>
      <c r="B593" s="1" t="s">
        <v>36</v>
      </c>
      <c r="C593" s="1" t="s">
        <v>1381</v>
      </c>
      <c r="D593" s="1">
        <v>43</v>
      </c>
      <c r="E593" s="1">
        <v>64</v>
      </c>
      <c r="F593" s="1">
        <v>9</v>
      </c>
      <c r="G593" s="1" t="s">
        <v>25</v>
      </c>
      <c r="H593" s="1" t="s">
        <v>26</v>
      </c>
      <c r="I593" s="1" t="s">
        <v>0</v>
      </c>
      <c r="K593" s="1" t="s">
        <v>27</v>
      </c>
      <c r="L593" s="1" t="s">
        <v>136</v>
      </c>
      <c r="M593" s="1" t="s">
        <v>29</v>
      </c>
      <c r="N593" s="1" t="s">
        <v>19</v>
      </c>
      <c r="O593" s="1">
        <v>55</v>
      </c>
      <c r="P593" s="1" t="s">
        <v>58</v>
      </c>
      <c r="Q593" s="1" t="s">
        <v>21</v>
      </c>
      <c r="R593" s="1" t="s">
        <v>1295</v>
      </c>
      <c r="S593" s="1" t="s">
        <v>453</v>
      </c>
      <c r="T593" s="1"/>
      <c r="U593" s="3" t="s">
        <v>171</v>
      </c>
      <c r="V593" s="4">
        <v>43299</v>
      </c>
    </row>
    <row r="594" spans="1:22" ht="12.75" x14ac:dyDescent="0.2">
      <c r="A594" s="2">
        <v>43320.796828067134</v>
      </c>
      <c r="B594" s="1" t="s">
        <v>22</v>
      </c>
      <c r="C594" s="1" t="s">
        <v>1382</v>
      </c>
      <c r="D594" s="1">
        <v>36</v>
      </c>
      <c r="E594" s="1" t="s">
        <v>1383</v>
      </c>
      <c r="F594" s="1">
        <v>9</v>
      </c>
      <c r="G594" s="1" t="s">
        <v>25</v>
      </c>
      <c r="H594" s="1" t="s">
        <v>26</v>
      </c>
      <c r="I594" s="1" t="s">
        <v>0</v>
      </c>
      <c r="K594" s="1" t="s">
        <v>100</v>
      </c>
      <c r="L594" s="1" t="s">
        <v>28</v>
      </c>
      <c r="M594" s="1" t="s">
        <v>29</v>
      </c>
      <c r="N594" s="1" t="s">
        <v>39</v>
      </c>
      <c r="O594" s="1">
        <v>1500</v>
      </c>
      <c r="P594" s="1" t="s">
        <v>212</v>
      </c>
      <c r="Q594" s="1" t="s">
        <v>21</v>
      </c>
      <c r="R594" s="1" t="s">
        <v>1295</v>
      </c>
      <c r="S594" s="1" t="s">
        <v>453</v>
      </c>
      <c r="T594" s="1"/>
      <c r="U594" s="3" t="s">
        <v>171</v>
      </c>
      <c r="V594" s="4">
        <v>43299</v>
      </c>
    </row>
    <row r="595" spans="1:22" ht="12.75" x14ac:dyDescent="0.2">
      <c r="A595" s="2">
        <v>43320.798088564814</v>
      </c>
      <c r="B595" s="1" t="s">
        <v>15</v>
      </c>
      <c r="C595" s="1" t="s">
        <v>1384</v>
      </c>
      <c r="D595" s="1">
        <v>57</v>
      </c>
      <c r="E595" s="1">
        <v>270</v>
      </c>
      <c r="F595" s="1">
        <v>4</v>
      </c>
      <c r="G595" s="1" t="s">
        <v>25</v>
      </c>
      <c r="H595" s="1" t="s">
        <v>26</v>
      </c>
      <c r="I595" s="1" t="s">
        <v>0</v>
      </c>
      <c r="K595" s="1" t="s">
        <v>27</v>
      </c>
      <c r="L595" s="1" t="s">
        <v>28</v>
      </c>
      <c r="M595" s="1" t="s">
        <v>94</v>
      </c>
      <c r="N595" s="1" t="s">
        <v>39</v>
      </c>
      <c r="O595" s="1">
        <v>4000</v>
      </c>
      <c r="P595" s="1" t="s">
        <v>58</v>
      </c>
      <c r="Q595" s="1" t="s">
        <v>21</v>
      </c>
      <c r="R595" s="1" t="s">
        <v>1295</v>
      </c>
      <c r="S595" s="1" t="s">
        <v>453</v>
      </c>
      <c r="T595" s="1"/>
      <c r="U595" s="3" t="s">
        <v>171</v>
      </c>
      <c r="V595" s="4">
        <v>43299</v>
      </c>
    </row>
    <row r="596" spans="1:22" ht="12.75" x14ac:dyDescent="0.2">
      <c r="A596" s="2">
        <v>43320.799372256944</v>
      </c>
      <c r="B596" s="1" t="s">
        <v>15</v>
      </c>
      <c r="C596" s="1" t="s">
        <v>1385</v>
      </c>
      <c r="D596" s="1">
        <v>27</v>
      </c>
      <c r="E596" s="1">
        <v>270</v>
      </c>
      <c r="F596" s="1">
        <v>4</v>
      </c>
      <c r="G596" s="1" t="s">
        <v>25</v>
      </c>
      <c r="H596" s="1" t="s">
        <v>26</v>
      </c>
      <c r="I596" s="1" t="s">
        <v>0</v>
      </c>
      <c r="K596" s="1" t="s">
        <v>27</v>
      </c>
      <c r="L596" s="1" t="s">
        <v>17</v>
      </c>
      <c r="M596" s="1" t="s">
        <v>289</v>
      </c>
      <c r="N596" s="1" t="s">
        <v>39</v>
      </c>
      <c r="O596" s="1">
        <v>0</v>
      </c>
      <c r="P596" s="1" t="s">
        <v>101</v>
      </c>
      <c r="Q596" s="1" t="s">
        <v>21</v>
      </c>
      <c r="R596" s="1" t="s">
        <v>1295</v>
      </c>
      <c r="S596" s="1" t="s">
        <v>453</v>
      </c>
      <c r="T596" s="1"/>
      <c r="U596" s="3" t="s">
        <v>171</v>
      </c>
      <c r="V596" s="4">
        <v>43299</v>
      </c>
    </row>
    <row r="597" spans="1:22" ht="12.75" x14ac:dyDescent="0.2">
      <c r="A597" s="2">
        <v>43320.800534421302</v>
      </c>
      <c r="B597" s="1" t="s">
        <v>15</v>
      </c>
      <c r="C597" s="1" t="s">
        <v>1386</v>
      </c>
      <c r="D597" s="1">
        <v>56</v>
      </c>
      <c r="E597" s="1">
        <v>303</v>
      </c>
      <c r="F597" s="1">
        <v>4</v>
      </c>
      <c r="G597" s="1" t="s">
        <v>25</v>
      </c>
      <c r="H597" s="1" t="s">
        <v>26</v>
      </c>
      <c r="I597" s="1" t="s">
        <v>0</v>
      </c>
      <c r="K597" s="1" t="s">
        <v>27</v>
      </c>
      <c r="L597" s="1" t="s">
        <v>17</v>
      </c>
      <c r="M597" s="1" t="s">
        <v>289</v>
      </c>
      <c r="N597" s="1" t="s">
        <v>39</v>
      </c>
      <c r="O597" s="1">
        <v>0</v>
      </c>
      <c r="P597" s="1" t="s">
        <v>54</v>
      </c>
      <c r="Q597" s="1" t="s">
        <v>21</v>
      </c>
      <c r="R597" s="1" t="s">
        <v>1295</v>
      </c>
      <c r="S597" s="1" t="s">
        <v>453</v>
      </c>
      <c r="T597" s="1"/>
      <c r="U597" s="3" t="s">
        <v>171</v>
      </c>
      <c r="V597" s="4">
        <v>43299</v>
      </c>
    </row>
    <row r="598" spans="1:22" ht="12.75" x14ac:dyDescent="0.2">
      <c r="A598" s="2">
        <v>43320.801923402774</v>
      </c>
      <c r="B598" s="1" t="s">
        <v>15</v>
      </c>
      <c r="C598" s="1" t="s">
        <v>1387</v>
      </c>
      <c r="D598" s="1">
        <v>51</v>
      </c>
      <c r="E598" s="1" t="s">
        <v>1388</v>
      </c>
      <c r="F598" s="1">
        <v>4</v>
      </c>
      <c r="G598" s="1" t="s">
        <v>25</v>
      </c>
      <c r="H598" s="1" t="s">
        <v>26</v>
      </c>
      <c r="I598" s="1" t="s">
        <v>0</v>
      </c>
      <c r="K598" s="1" t="s">
        <v>27</v>
      </c>
      <c r="L598" s="1" t="s">
        <v>17</v>
      </c>
      <c r="M598" s="1" t="s">
        <v>289</v>
      </c>
      <c r="N598" s="1" t="s">
        <v>39</v>
      </c>
      <c r="O598" s="1">
        <v>0</v>
      </c>
      <c r="P598" s="1" t="s">
        <v>253</v>
      </c>
      <c r="Q598" s="1" t="s">
        <v>21</v>
      </c>
      <c r="R598" s="1" t="s">
        <v>1295</v>
      </c>
      <c r="S598" s="1" t="s">
        <v>453</v>
      </c>
      <c r="T598" s="1"/>
      <c r="U598" s="3" t="s">
        <v>171</v>
      </c>
      <c r="V598" s="4">
        <v>43299</v>
      </c>
    </row>
    <row r="599" spans="1:22" ht="12.75" x14ac:dyDescent="0.2">
      <c r="A599" s="2">
        <v>43320.804777280093</v>
      </c>
      <c r="B599" s="1" t="s">
        <v>15</v>
      </c>
      <c r="C599" s="1" t="s">
        <v>1389</v>
      </c>
      <c r="D599" s="1">
        <v>48</v>
      </c>
      <c r="E599" s="1">
        <v>47</v>
      </c>
      <c r="F599" s="1">
        <v>4</v>
      </c>
      <c r="G599" s="1" t="s">
        <v>25</v>
      </c>
      <c r="H599" s="1" t="s">
        <v>26</v>
      </c>
      <c r="I599" s="1" t="s">
        <v>0</v>
      </c>
      <c r="K599" s="1" t="s">
        <v>27</v>
      </c>
      <c r="L599" s="1" t="s">
        <v>17</v>
      </c>
      <c r="M599" s="1" t="s">
        <v>289</v>
      </c>
      <c r="N599" s="1" t="s">
        <v>19</v>
      </c>
      <c r="O599" s="1">
        <v>3000</v>
      </c>
      <c r="P599" s="1" t="s">
        <v>101</v>
      </c>
      <c r="Q599" s="1" t="s">
        <v>21</v>
      </c>
      <c r="R599" s="1" t="s">
        <v>1295</v>
      </c>
      <c r="S599" s="1" t="s">
        <v>453</v>
      </c>
      <c r="T599" s="1"/>
      <c r="U599" s="3" t="s">
        <v>171</v>
      </c>
      <c r="V599" s="4">
        <v>43299</v>
      </c>
    </row>
    <row r="600" spans="1:22" ht="12.75" x14ac:dyDescent="0.2">
      <c r="A600" s="2">
        <v>43320.805939189813</v>
      </c>
      <c r="B600" s="1" t="s">
        <v>15</v>
      </c>
      <c r="C600" s="1" t="s">
        <v>1390</v>
      </c>
      <c r="D600" s="1">
        <v>59</v>
      </c>
      <c r="E600" s="1" t="s">
        <v>1391</v>
      </c>
      <c r="F600" s="1">
        <v>4</v>
      </c>
      <c r="G600" s="1" t="s">
        <v>25</v>
      </c>
      <c r="H600" s="1" t="s">
        <v>26</v>
      </c>
      <c r="I600" s="1" t="s">
        <v>0</v>
      </c>
      <c r="K600" s="1" t="s">
        <v>27</v>
      </c>
      <c r="L600" s="1" t="s">
        <v>17</v>
      </c>
      <c r="M600" s="1" t="s">
        <v>289</v>
      </c>
      <c r="N600" s="1" t="s">
        <v>19</v>
      </c>
      <c r="O600" s="1" t="s">
        <v>1392</v>
      </c>
      <c r="P600" s="1" t="s">
        <v>54</v>
      </c>
      <c r="Q600" s="1" t="s">
        <v>21</v>
      </c>
      <c r="R600" s="1" t="s">
        <v>1295</v>
      </c>
      <c r="S600" s="1" t="s">
        <v>453</v>
      </c>
      <c r="T600" s="1"/>
      <c r="U600" s="3" t="s">
        <v>1393</v>
      </c>
      <c r="V600" s="4">
        <v>43303</v>
      </c>
    </row>
    <row r="601" spans="1:22" ht="12.75" x14ac:dyDescent="0.2">
      <c r="A601" s="2">
        <v>43320.807128877314</v>
      </c>
      <c r="B601" s="1" t="s">
        <v>15</v>
      </c>
      <c r="C601" s="1" t="s">
        <v>1394</v>
      </c>
      <c r="D601" s="1">
        <v>49</v>
      </c>
      <c r="E601" s="1" t="s">
        <v>1159</v>
      </c>
      <c r="F601" s="1">
        <v>4</v>
      </c>
      <c r="G601" s="1" t="s">
        <v>25</v>
      </c>
      <c r="H601" s="1" t="s">
        <v>26</v>
      </c>
      <c r="I601" s="1" t="s">
        <v>0</v>
      </c>
      <c r="K601" s="1" t="s">
        <v>27</v>
      </c>
      <c r="L601" s="1" t="s">
        <v>17</v>
      </c>
      <c r="M601" s="1" t="s">
        <v>94</v>
      </c>
      <c r="N601" s="1" t="s">
        <v>19</v>
      </c>
      <c r="O601" s="1">
        <v>800</v>
      </c>
      <c r="P601" s="1" t="s">
        <v>71</v>
      </c>
      <c r="Q601" s="1" t="s">
        <v>21</v>
      </c>
      <c r="R601" s="1" t="s">
        <v>1295</v>
      </c>
      <c r="S601" s="1" t="s">
        <v>453</v>
      </c>
      <c r="T601" s="1"/>
      <c r="U601" s="3" t="s">
        <v>171</v>
      </c>
      <c r="V601" s="4">
        <v>43303</v>
      </c>
    </row>
    <row r="602" spans="1:22" ht="12.75" x14ac:dyDescent="0.2">
      <c r="A602" s="2">
        <v>43320.808160625005</v>
      </c>
      <c r="B602" s="1" t="s">
        <v>15</v>
      </c>
      <c r="C602" s="1" t="s">
        <v>1395</v>
      </c>
      <c r="D602" s="1">
        <v>55</v>
      </c>
      <c r="E602" s="1" t="s">
        <v>1396</v>
      </c>
      <c r="F602" s="1">
        <v>4</v>
      </c>
      <c r="G602" s="1" t="s">
        <v>25</v>
      </c>
      <c r="H602" s="1" t="s">
        <v>26</v>
      </c>
      <c r="I602" s="1" t="s">
        <v>0</v>
      </c>
      <c r="K602" s="1" t="s">
        <v>27</v>
      </c>
      <c r="L602" s="1" t="s">
        <v>136</v>
      </c>
      <c r="M602" s="1" t="s">
        <v>29</v>
      </c>
      <c r="N602" s="1" t="s">
        <v>51</v>
      </c>
      <c r="O602" s="1">
        <v>0</v>
      </c>
      <c r="P602" s="1" t="s">
        <v>141</v>
      </c>
      <c r="Q602" s="1" t="s">
        <v>21</v>
      </c>
      <c r="R602" s="1" t="s">
        <v>1295</v>
      </c>
      <c r="S602" s="1" t="s">
        <v>453</v>
      </c>
      <c r="T602" s="1"/>
      <c r="U602" s="3" t="s">
        <v>171</v>
      </c>
      <c r="V602" s="4">
        <v>43303</v>
      </c>
    </row>
    <row r="603" spans="1:22" ht="12.75" x14ac:dyDescent="0.2">
      <c r="A603" s="2">
        <v>43320.809446782412</v>
      </c>
      <c r="B603" s="1" t="s">
        <v>15</v>
      </c>
      <c r="C603" s="1" t="s">
        <v>1397</v>
      </c>
      <c r="D603" s="1">
        <v>57</v>
      </c>
      <c r="E603" s="1">
        <v>104</v>
      </c>
      <c r="F603" s="1">
        <v>9</v>
      </c>
      <c r="G603" s="1" t="s">
        <v>25</v>
      </c>
      <c r="H603" s="1" t="s">
        <v>26</v>
      </c>
      <c r="I603" s="1" t="s">
        <v>0</v>
      </c>
      <c r="K603" s="1" t="s">
        <v>27</v>
      </c>
      <c r="L603" s="1" t="s">
        <v>17</v>
      </c>
      <c r="M603" s="1" t="s">
        <v>29</v>
      </c>
      <c r="N603" s="1" t="s">
        <v>39</v>
      </c>
      <c r="O603" s="1">
        <v>0</v>
      </c>
      <c r="P603" s="1" t="s">
        <v>635</v>
      </c>
      <c r="Q603" s="1" t="s">
        <v>21</v>
      </c>
      <c r="R603" s="1" t="s">
        <v>1295</v>
      </c>
      <c r="S603" s="1" t="s">
        <v>453</v>
      </c>
      <c r="T603" s="1"/>
      <c r="U603" s="3" t="s">
        <v>171</v>
      </c>
      <c r="V603" s="4">
        <v>43303</v>
      </c>
    </row>
    <row r="604" spans="1:22" ht="12.75" x14ac:dyDescent="0.2">
      <c r="A604" s="2">
        <v>43320.810425567128</v>
      </c>
      <c r="B604" s="1" t="s">
        <v>36</v>
      </c>
      <c r="C604" s="1" t="s">
        <v>1398</v>
      </c>
      <c r="D604" s="1">
        <v>35</v>
      </c>
      <c r="E604" s="1">
        <v>52</v>
      </c>
      <c r="F604" s="1">
        <v>9</v>
      </c>
      <c r="G604" s="1" t="s">
        <v>25</v>
      </c>
      <c r="H604" s="1" t="s">
        <v>26</v>
      </c>
      <c r="I604" s="1" t="s">
        <v>0</v>
      </c>
      <c r="K604" s="1" t="s">
        <v>16</v>
      </c>
      <c r="L604" s="1" t="s">
        <v>136</v>
      </c>
      <c r="M604" s="1" t="s">
        <v>29</v>
      </c>
      <c r="N604" s="1" t="s">
        <v>19</v>
      </c>
      <c r="O604" s="1">
        <v>0</v>
      </c>
      <c r="P604" s="1" t="s">
        <v>213</v>
      </c>
      <c r="Q604" s="1" t="s">
        <v>21</v>
      </c>
      <c r="R604" s="1" t="s">
        <v>1295</v>
      </c>
      <c r="S604" s="1" t="s">
        <v>453</v>
      </c>
      <c r="T604" s="1"/>
      <c r="U604" s="3" t="s">
        <v>171</v>
      </c>
      <c r="V604" s="4">
        <v>43303</v>
      </c>
    </row>
    <row r="605" spans="1:22" ht="12.75" x14ac:dyDescent="0.2">
      <c r="A605" s="2">
        <v>43320.811538993061</v>
      </c>
      <c r="B605" s="1" t="s">
        <v>15</v>
      </c>
      <c r="C605" s="1" t="s">
        <v>1399</v>
      </c>
      <c r="D605" s="1">
        <v>64</v>
      </c>
      <c r="E605" s="1" t="s">
        <v>1400</v>
      </c>
      <c r="F605" s="1">
        <v>9</v>
      </c>
      <c r="G605" s="1" t="s">
        <v>25</v>
      </c>
      <c r="H605" s="1" t="s">
        <v>26</v>
      </c>
      <c r="I605" s="1" t="s">
        <v>0</v>
      </c>
      <c r="K605" s="1" t="s">
        <v>27</v>
      </c>
      <c r="L605" s="1" t="s">
        <v>17</v>
      </c>
      <c r="M605" s="1" t="s">
        <v>29</v>
      </c>
      <c r="N605" s="1" t="s">
        <v>19</v>
      </c>
      <c r="O605" s="1">
        <v>300</v>
      </c>
      <c r="P605" s="1" t="s">
        <v>141</v>
      </c>
      <c r="Q605" s="1" t="s">
        <v>21</v>
      </c>
      <c r="R605" s="1" t="s">
        <v>1295</v>
      </c>
      <c r="S605" s="1" t="s">
        <v>453</v>
      </c>
      <c r="T605" s="1"/>
      <c r="U605" s="3" t="s">
        <v>171</v>
      </c>
      <c r="V605" s="4">
        <v>43303</v>
      </c>
    </row>
    <row r="606" spans="1:22" ht="12.75" x14ac:dyDescent="0.2">
      <c r="A606" s="2">
        <v>43320.812587118053</v>
      </c>
      <c r="B606" s="1" t="s">
        <v>22</v>
      </c>
      <c r="C606" s="1" t="s">
        <v>1401</v>
      </c>
      <c r="D606" s="1">
        <v>34</v>
      </c>
      <c r="E606" s="1" t="s">
        <v>1402</v>
      </c>
      <c r="F606" s="1">
        <v>4</v>
      </c>
      <c r="G606" s="1" t="s">
        <v>25</v>
      </c>
      <c r="H606" s="1" t="s">
        <v>26</v>
      </c>
      <c r="I606" s="1" t="s">
        <v>0</v>
      </c>
      <c r="K606" s="1" t="s">
        <v>27</v>
      </c>
      <c r="L606" s="1" t="s">
        <v>28</v>
      </c>
      <c r="M606" s="1" t="s">
        <v>29</v>
      </c>
      <c r="N606" s="1" t="s">
        <v>51</v>
      </c>
      <c r="O606" s="1">
        <v>30</v>
      </c>
      <c r="P606" s="1" t="s">
        <v>101</v>
      </c>
      <c r="Q606" s="1" t="s">
        <v>21</v>
      </c>
      <c r="R606" s="1" t="s">
        <v>1295</v>
      </c>
      <c r="S606" s="1" t="s">
        <v>453</v>
      </c>
      <c r="T606" s="1"/>
      <c r="U606" s="3" t="s">
        <v>171</v>
      </c>
      <c r="V606" s="4">
        <v>43303</v>
      </c>
    </row>
    <row r="607" spans="1:22" ht="12.75" x14ac:dyDescent="0.2">
      <c r="A607" s="2">
        <v>43320.813796631948</v>
      </c>
      <c r="B607" s="1" t="s">
        <v>36</v>
      </c>
      <c r="C607" s="1" t="s">
        <v>1403</v>
      </c>
      <c r="D607" s="1">
        <v>39</v>
      </c>
      <c r="E607" s="1" t="s">
        <v>548</v>
      </c>
      <c r="F607" s="1">
        <v>9</v>
      </c>
      <c r="G607" s="1" t="s">
        <v>25</v>
      </c>
      <c r="H607" s="1" t="s">
        <v>26</v>
      </c>
      <c r="I607" s="1" t="s">
        <v>0</v>
      </c>
      <c r="K607" s="1" t="s">
        <v>27</v>
      </c>
      <c r="L607" s="1" t="s">
        <v>57</v>
      </c>
      <c r="M607" s="1" t="s">
        <v>457</v>
      </c>
      <c r="N607" s="1" t="s">
        <v>19</v>
      </c>
      <c r="O607" s="1">
        <v>0</v>
      </c>
      <c r="P607" s="1" t="s">
        <v>101</v>
      </c>
      <c r="Q607" s="1" t="s">
        <v>21</v>
      </c>
      <c r="R607" s="1" t="s">
        <v>1295</v>
      </c>
      <c r="S607" s="1" t="s">
        <v>453</v>
      </c>
      <c r="T607" s="1"/>
      <c r="U607" s="3" t="s">
        <v>171</v>
      </c>
      <c r="V607" s="4">
        <v>43303</v>
      </c>
    </row>
    <row r="608" spans="1:22" ht="12.75" x14ac:dyDescent="0.2">
      <c r="A608" s="2">
        <v>43320.815246296297</v>
      </c>
      <c r="B608" s="1" t="s">
        <v>15</v>
      </c>
      <c r="C608" s="1" t="s">
        <v>1404</v>
      </c>
      <c r="D608" s="1">
        <v>33</v>
      </c>
      <c r="E608" s="1">
        <v>241</v>
      </c>
      <c r="F608" s="1">
        <v>4</v>
      </c>
      <c r="G608" s="1" t="s">
        <v>25</v>
      </c>
      <c r="H608" s="1" t="s">
        <v>26</v>
      </c>
      <c r="I608" s="1" t="s">
        <v>0</v>
      </c>
      <c r="K608" s="1" t="s">
        <v>50</v>
      </c>
      <c r="L608" s="1" t="s">
        <v>17</v>
      </c>
      <c r="M608" s="1" t="s">
        <v>18</v>
      </c>
      <c r="N608" s="1" t="s">
        <v>51</v>
      </c>
      <c r="O608" s="1">
        <v>1500</v>
      </c>
      <c r="P608" s="1" t="s">
        <v>71</v>
      </c>
      <c r="Q608" s="1" t="s">
        <v>21</v>
      </c>
      <c r="R608" s="1" t="s">
        <v>1295</v>
      </c>
      <c r="S608" s="1" t="s">
        <v>453</v>
      </c>
      <c r="T608" s="1"/>
      <c r="U608" s="3" t="s">
        <v>171</v>
      </c>
      <c r="V608" s="4">
        <v>43303</v>
      </c>
    </row>
    <row r="609" spans="1:22" ht="12.75" x14ac:dyDescent="0.2">
      <c r="A609" s="2">
        <v>43320.817425844907</v>
      </c>
      <c r="B609" s="1" t="s">
        <v>22</v>
      </c>
      <c r="C609" s="1" t="s">
        <v>1405</v>
      </c>
      <c r="D609" s="1">
        <v>30</v>
      </c>
      <c r="E609" s="1" t="s">
        <v>150</v>
      </c>
      <c r="F609" s="1">
        <v>9</v>
      </c>
      <c r="G609" s="1" t="s">
        <v>25</v>
      </c>
      <c r="H609" s="1" t="s">
        <v>26</v>
      </c>
      <c r="I609" s="1" t="s">
        <v>0</v>
      </c>
      <c r="K609" s="1" t="s">
        <v>27</v>
      </c>
      <c r="L609" s="1" t="s">
        <v>57</v>
      </c>
      <c r="M609" s="1" t="s">
        <v>94</v>
      </c>
      <c r="N609" s="1" t="s">
        <v>51</v>
      </c>
      <c r="O609" s="1">
        <v>200</v>
      </c>
      <c r="P609" s="1" t="s">
        <v>213</v>
      </c>
      <c r="Q609" s="1" t="s">
        <v>21</v>
      </c>
      <c r="R609" s="1" t="s">
        <v>1295</v>
      </c>
      <c r="S609" s="1" t="s">
        <v>453</v>
      </c>
      <c r="T609" s="1"/>
      <c r="U609" s="3" t="s">
        <v>171</v>
      </c>
      <c r="V609" s="4">
        <v>43300</v>
      </c>
    </row>
    <row r="610" spans="1:22" ht="12.75" x14ac:dyDescent="0.2">
      <c r="A610" s="2">
        <v>43320.818866111113</v>
      </c>
      <c r="B610" s="1" t="s">
        <v>22</v>
      </c>
      <c r="C610" s="1" t="s">
        <v>1406</v>
      </c>
      <c r="D610" s="1">
        <v>42</v>
      </c>
      <c r="E610" s="1" t="s">
        <v>1407</v>
      </c>
      <c r="F610" s="1">
        <v>4</v>
      </c>
      <c r="G610" s="1" t="s">
        <v>25</v>
      </c>
      <c r="H610" s="1" t="s">
        <v>26</v>
      </c>
      <c r="I610" s="1" t="s">
        <v>0</v>
      </c>
      <c r="K610" s="1" t="s">
        <v>50</v>
      </c>
      <c r="L610" s="1" t="s">
        <v>28</v>
      </c>
      <c r="M610" s="1" t="s">
        <v>18</v>
      </c>
      <c r="N610" s="1" t="s">
        <v>51</v>
      </c>
      <c r="O610" s="1">
        <v>300</v>
      </c>
      <c r="P610" s="1" t="s">
        <v>213</v>
      </c>
      <c r="Q610" s="1" t="s">
        <v>21</v>
      </c>
      <c r="R610" s="1" t="s">
        <v>1295</v>
      </c>
      <c r="S610" s="1" t="s">
        <v>453</v>
      </c>
      <c r="T610" s="1"/>
      <c r="U610" s="3" t="s">
        <v>171</v>
      </c>
      <c r="V610" s="4">
        <v>43300</v>
      </c>
    </row>
    <row r="611" spans="1:22" ht="12.75" x14ac:dyDescent="0.2">
      <c r="A611" s="2">
        <v>43320.820128981482</v>
      </c>
      <c r="B611" s="1" t="s">
        <v>15</v>
      </c>
      <c r="C611" s="1" t="s">
        <v>1408</v>
      </c>
      <c r="D611" s="1">
        <v>26</v>
      </c>
      <c r="E611" s="1" t="s">
        <v>1409</v>
      </c>
      <c r="F611" s="1">
        <v>9</v>
      </c>
      <c r="G611" s="1" t="s">
        <v>25</v>
      </c>
      <c r="H611" s="1" t="s">
        <v>26</v>
      </c>
      <c r="I611" s="1" t="s">
        <v>0</v>
      </c>
      <c r="K611" s="1" t="s">
        <v>27</v>
      </c>
      <c r="L611" s="1" t="s">
        <v>28</v>
      </c>
      <c r="M611" s="1" t="s">
        <v>87</v>
      </c>
      <c r="N611" s="1" t="s">
        <v>39</v>
      </c>
      <c r="O611" s="6">
        <v>300</v>
      </c>
      <c r="P611" s="1" t="s">
        <v>101</v>
      </c>
      <c r="Q611" s="1" t="s">
        <v>21</v>
      </c>
      <c r="R611" s="1" t="s">
        <v>1295</v>
      </c>
      <c r="S611" s="1" t="s">
        <v>453</v>
      </c>
      <c r="T611" s="1"/>
      <c r="U611" s="3" t="s">
        <v>171</v>
      </c>
      <c r="V611" s="4">
        <v>43299</v>
      </c>
    </row>
    <row r="612" spans="1:22" ht="12.75" x14ac:dyDescent="0.2">
      <c r="A612" s="2">
        <v>43320.821294398149</v>
      </c>
      <c r="B612" s="1" t="s">
        <v>15</v>
      </c>
      <c r="C612" s="1" t="s">
        <v>1410</v>
      </c>
      <c r="D612" s="1">
        <v>37</v>
      </c>
      <c r="E612" s="1" t="s">
        <v>1411</v>
      </c>
      <c r="F612" s="1">
        <v>4</v>
      </c>
      <c r="G612" s="1" t="s">
        <v>25</v>
      </c>
      <c r="H612" s="1" t="s">
        <v>26</v>
      </c>
      <c r="I612" s="1" t="s">
        <v>0</v>
      </c>
      <c r="K612" s="1" t="s">
        <v>27</v>
      </c>
      <c r="L612" s="1" t="s">
        <v>28</v>
      </c>
      <c r="M612" s="1" t="s">
        <v>29</v>
      </c>
      <c r="N612" s="1" t="s">
        <v>51</v>
      </c>
      <c r="O612" s="1" t="s">
        <v>1412</v>
      </c>
      <c r="P612" s="1" t="s">
        <v>101</v>
      </c>
      <c r="Q612" s="1" t="s">
        <v>21</v>
      </c>
      <c r="R612" s="1" t="s">
        <v>1295</v>
      </c>
      <c r="S612" s="1" t="s">
        <v>453</v>
      </c>
      <c r="T612" s="1"/>
      <c r="U612" s="3" t="s">
        <v>171</v>
      </c>
      <c r="V612" s="4">
        <v>43299</v>
      </c>
    </row>
    <row r="613" spans="1:22" ht="12.75" x14ac:dyDescent="0.2">
      <c r="A613" s="2">
        <v>43320.822893784723</v>
      </c>
      <c r="B613" s="1" t="s">
        <v>15</v>
      </c>
      <c r="C613" s="1" t="s">
        <v>1413</v>
      </c>
      <c r="D613" s="1">
        <v>64</v>
      </c>
      <c r="E613" s="1">
        <v>11</v>
      </c>
      <c r="F613" s="1">
        <v>9</v>
      </c>
      <c r="G613" s="1" t="s">
        <v>25</v>
      </c>
      <c r="H613" s="1" t="s">
        <v>26</v>
      </c>
      <c r="I613" s="1" t="s">
        <v>0</v>
      </c>
      <c r="K613" s="1" t="s">
        <v>27</v>
      </c>
      <c r="L613" s="1" t="s">
        <v>28</v>
      </c>
      <c r="M613" s="1" t="s">
        <v>29</v>
      </c>
      <c r="N613" s="1" t="s">
        <v>39</v>
      </c>
      <c r="O613" s="6">
        <v>200</v>
      </c>
      <c r="P613" s="1" t="s">
        <v>262</v>
      </c>
      <c r="Q613" s="1" t="s">
        <v>21</v>
      </c>
      <c r="R613" s="1" t="s">
        <v>1295</v>
      </c>
      <c r="S613" s="1" t="s">
        <v>453</v>
      </c>
      <c r="T613" s="1"/>
      <c r="U613" s="3" t="s">
        <v>171</v>
      </c>
      <c r="V613" s="4">
        <v>43299</v>
      </c>
    </row>
    <row r="614" spans="1:22" ht="12.75" x14ac:dyDescent="0.2">
      <c r="A614" s="2">
        <v>43320.82418009259</v>
      </c>
      <c r="B614" s="1" t="s">
        <v>15</v>
      </c>
      <c r="C614" s="1" t="s">
        <v>1414</v>
      </c>
      <c r="D614" s="1">
        <v>45</v>
      </c>
      <c r="E614" s="1" t="s">
        <v>1415</v>
      </c>
      <c r="F614" s="1">
        <v>9</v>
      </c>
      <c r="G614" s="1" t="s">
        <v>25</v>
      </c>
      <c r="H614" s="1" t="s">
        <v>26</v>
      </c>
      <c r="I614" s="1" t="s">
        <v>0</v>
      </c>
      <c r="K614" s="1" t="s">
        <v>27</v>
      </c>
      <c r="L614" s="1" t="s">
        <v>28</v>
      </c>
      <c r="M614" s="1" t="s">
        <v>87</v>
      </c>
      <c r="N614" s="1" t="s">
        <v>39</v>
      </c>
      <c r="O614" s="1">
        <v>0</v>
      </c>
      <c r="P614" s="1" t="s">
        <v>213</v>
      </c>
      <c r="Q614" s="1" t="s">
        <v>152</v>
      </c>
      <c r="R614" s="1" t="s">
        <v>1295</v>
      </c>
      <c r="S614" s="1" t="s">
        <v>453</v>
      </c>
      <c r="T614" s="1"/>
      <c r="U614" s="3" t="s">
        <v>171</v>
      </c>
      <c r="V614" s="4">
        <v>43300</v>
      </c>
    </row>
    <row r="615" spans="1:22" ht="12.75" x14ac:dyDescent="0.2">
      <c r="A615" s="2">
        <v>43320.825529444446</v>
      </c>
      <c r="B615" s="1" t="s">
        <v>15</v>
      </c>
      <c r="C615" s="1" t="s">
        <v>1416</v>
      </c>
      <c r="D615" s="1">
        <v>43</v>
      </c>
      <c r="E615" s="1" t="s">
        <v>1402</v>
      </c>
      <c r="F615" s="1">
        <v>4</v>
      </c>
      <c r="G615" s="1" t="s">
        <v>25</v>
      </c>
      <c r="H615" s="1" t="s">
        <v>26</v>
      </c>
      <c r="I615" s="1" t="s">
        <v>0</v>
      </c>
      <c r="K615" s="1" t="s">
        <v>27</v>
      </c>
      <c r="L615" s="1" t="s">
        <v>28</v>
      </c>
      <c r="M615" s="1" t="s">
        <v>29</v>
      </c>
      <c r="N615" s="1" t="s">
        <v>51</v>
      </c>
      <c r="O615" s="6" t="s">
        <v>1417</v>
      </c>
      <c r="P615" s="1" t="s">
        <v>101</v>
      </c>
      <c r="Q615" s="1" t="s">
        <v>21</v>
      </c>
      <c r="R615" s="1" t="s">
        <v>1295</v>
      </c>
      <c r="S615" s="1" t="s">
        <v>453</v>
      </c>
      <c r="T615" s="1"/>
      <c r="U615" s="3" t="s">
        <v>171</v>
      </c>
      <c r="V615" s="4">
        <v>43300</v>
      </c>
    </row>
    <row r="616" spans="1:22" ht="12.75" x14ac:dyDescent="0.2">
      <c r="A616" s="2">
        <v>43320.827202025466</v>
      </c>
      <c r="B616" s="1" t="s">
        <v>15</v>
      </c>
      <c r="C616" s="1" t="s">
        <v>1418</v>
      </c>
      <c r="D616" s="1">
        <v>42</v>
      </c>
      <c r="E616" s="1" t="s">
        <v>1419</v>
      </c>
      <c r="F616" s="1">
        <v>9</v>
      </c>
      <c r="G616" s="1" t="s">
        <v>25</v>
      </c>
      <c r="H616" s="1" t="s">
        <v>26</v>
      </c>
      <c r="I616" s="1" t="s">
        <v>0</v>
      </c>
      <c r="K616" s="1" t="s">
        <v>27</v>
      </c>
      <c r="L616" s="1" t="s">
        <v>136</v>
      </c>
      <c r="M616" s="1" t="s">
        <v>18</v>
      </c>
      <c r="N616" s="1" t="s">
        <v>39</v>
      </c>
      <c r="O616" s="1">
        <v>1000</v>
      </c>
      <c r="P616" s="1" t="s">
        <v>71</v>
      </c>
      <c r="Q616" s="1" t="s">
        <v>21</v>
      </c>
      <c r="R616" s="1" t="s">
        <v>1295</v>
      </c>
      <c r="S616" s="1" t="s">
        <v>453</v>
      </c>
      <c r="T616" s="1"/>
      <c r="U616" s="3" t="s">
        <v>171</v>
      </c>
      <c r="V616" s="4">
        <v>43300</v>
      </c>
    </row>
    <row r="617" spans="1:22" ht="12.75" x14ac:dyDescent="0.2">
      <c r="A617" s="2">
        <v>43320.828358437502</v>
      </c>
      <c r="B617" s="1" t="s">
        <v>22</v>
      </c>
      <c r="C617" s="1" t="s">
        <v>1420</v>
      </c>
      <c r="D617" s="1">
        <v>39</v>
      </c>
      <c r="E617" s="1">
        <v>253</v>
      </c>
      <c r="F617" s="1">
        <v>9</v>
      </c>
      <c r="G617" s="1" t="s">
        <v>25</v>
      </c>
      <c r="H617" s="1" t="s">
        <v>26</v>
      </c>
      <c r="I617" s="1" t="s">
        <v>0</v>
      </c>
      <c r="K617" s="1" t="s">
        <v>50</v>
      </c>
      <c r="L617" s="1" t="s">
        <v>136</v>
      </c>
      <c r="M617" s="1" t="s">
        <v>29</v>
      </c>
      <c r="N617" s="1" t="s">
        <v>51</v>
      </c>
      <c r="O617" s="1">
        <v>0</v>
      </c>
      <c r="P617" s="1" t="s">
        <v>213</v>
      </c>
      <c r="Q617" s="1" t="s">
        <v>152</v>
      </c>
      <c r="R617" s="1" t="s">
        <v>1295</v>
      </c>
      <c r="S617" s="1" t="s">
        <v>453</v>
      </c>
      <c r="T617" s="1"/>
      <c r="U617" s="3" t="s">
        <v>171</v>
      </c>
      <c r="V617" s="4">
        <v>43300</v>
      </c>
    </row>
    <row r="618" spans="1:22" ht="12.75" x14ac:dyDescent="0.2">
      <c r="A618" s="2">
        <v>43320.82953447917</v>
      </c>
      <c r="B618" s="1" t="s">
        <v>15</v>
      </c>
      <c r="C618" s="1" t="s">
        <v>1421</v>
      </c>
      <c r="D618" s="1">
        <v>50</v>
      </c>
      <c r="E618" s="1" t="s">
        <v>1422</v>
      </c>
      <c r="F618" s="1">
        <v>9</v>
      </c>
      <c r="G618" s="1" t="s">
        <v>25</v>
      </c>
      <c r="H618" s="1" t="s">
        <v>26</v>
      </c>
      <c r="I618" s="1" t="s">
        <v>0</v>
      </c>
      <c r="K618" s="1" t="s">
        <v>27</v>
      </c>
      <c r="L618" s="1" t="s">
        <v>17</v>
      </c>
      <c r="M618" s="1" t="s">
        <v>29</v>
      </c>
      <c r="N618" s="1" t="s">
        <v>39</v>
      </c>
      <c r="O618" s="6">
        <v>0</v>
      </c>
      <c r="P618" s="1" t="s">
        <v>101</v>
      </c>
      <c r="Q618" s="1" t="s">
        <v>21</v>
      </c>
      <c r="R618" s="1" t="s">
        <v>1295</v>
      </c>
      <c r="S618" s="1" t="s">
        <v>453</v>
      </c>
      <c r="T618" s="1"/>
      <c r="U618" s="3" t="s">
        <v>171</v>
      </c>
      <c r="V618" s="4">
        <v>43300</v>
      </c>
    </row>
    <row r="619" spans="1:22" ht="12.75" x14ac:dyDescent="0.2">
      <c r="A619" s="2">
        <v>43320.834321666669</v>
      </c>
      <c r="B619" s="1" t="s">
        <v>36</v>
      </c>
      <c r="C619" s="1" t="s">
        <v>1423</v>
      </c>
      <c r="D619" s="1">
        <v>44</v>
      </c>
      <c r="E619" s="1">
        <v>30</v>
      </c>
      <c r="F619" s="1">
        <v>9</v>
      </c>
      <c r="G619" s="1" t="s">
        <v>25</v>
      </c>
      <c r="H619" s="1" t="s">
        <v>26</v>
      </c>
      <c r="I619" s="1" t="s">
        <v>0</v>
      </c>
      <c r="K619" s="1" t="s">
        <v>27</v>
      </c>
      <c r="L619" s="1" t="s">
        <v>17</v>
      </c>
      <c r="M619" s="1" t="s">
        <v>29</v>
      </c>
      <c r="N619" s="1" t="s">
        <v>39</v>
      </c>
      <c r="O619" s="1">
        <v>0</v>
      </c>
      <c r="P619" s="1" t="s">
        <v>35</v>
      </c>
      <c r="Q619" s="1" t="s">
        <v>21</v>
      </c>
      <c r="R619" s="1" t="s">
        <v>1295</v>
      </c>
      <c r="S619" s="1" t="s">
        <v>453</v>
      </c>
      <c r="T619" s="1"/>
      <c r="U619" s="3" t="s">
        <v>171</v>
      </c>
      <c r="V619" s="4">
        <v>43300</v>
      </c>
    </row>
    <row r="620" spans="1:22" ht="12.75" x14ac:dyDescent="0.2">
      <c r="A620" s="2">
        <v>43320.835885370368</v>
      </c>
      <c r="B620" s="1" t="s">
        <v>36</v>
      </c>
      <c r="C620" s="1" t="s">
        <v>1424</v>
      </c>
      <c r="D620" s="1">
        <v>41</v>
      </c>
      <c r="E620" s="1" t="s">
        <v>1425</v>
      </c>
      <c r="F620" s="1">
        <v>4</v>
      </c>
      <c r="G620" s="1" t="s">
        <v>25</v>
      </c>
      <c r="H620" s="1" t="s">
        <v>26</v>
      </c>
      <c r="I620" s="1" t="s">
        <v>0</v>
      </c>
      <c r="K620" s="1" t="s">
        <v>27</v>
      </c>
      <c r="L620" s="1" t="s">
        <v>57</v>
      </c>
      <c r="M620" s="1" t="s">
        <v>289</v>
      </c>
      <c r="N620" s="1" t="s">
        <v>19</v>
      </c>
      <c r="O620" s="1">
        <v>0</v>
      </c>
      <c r="P620" s="1" t="s">
        <v>101</v>
      </c>
      <c r="Q620" s="1" t="s">
        <v>21</v>
      </c>
      <c r="R620" s="1" t="s">
        <v>1295</v>
      </c>
      <c r="S620" s="1" t="s">
        <v>453</v>
      </c>
      <c r="T620" s="1"/>
      <c r="U620" s="3" t="s">
        <v>171</v>
      </c>
      <c r="V620" s="4">
        <v>43300</v>
      </c>
    </row>
    <row r="621" spans="1:22" ht="12.75" x14ac:dyDescent="0.2">
      <c r="A621" s="2">
        <v>43320.839702025463</v>
      </c>
      <c r="B621" s="1" t="s">
        <v>36</v>
      </c>
      <c r="C621" s="1" t="s">
        <v>1426</v>
      </c>
      <c r="D621" s="1">
        <v>43</v>
      </c>
      <c r="E621" s="1" t="s">
        <v>1427</v>
      </c>
      <c r="F621" s="1">
        <v>9</v>
      </c>
      <c r="G621" s="1" t="s">
        <v>25</v>
      </c>
      <c r="H621" s="1" t="s">
        <v>26</v>
      </c>
      <c r="I621" s="1" t="s">
        <v>0</v>
      </c>
      <c r="K621" s="1" t="s">
        <v>27</v>
      </c>
      <c r="L621" s="1" t="s">
        <v>57</v>
      </c>
      <c r="M621" s="1" t="s">
        <v>457</v>
      </c>
      <c r="N621" s="1" t="s">
        <v>19</v>
      </c>
      <c r="O621" s="1">
        <v>0</v>
      </c>
      <c r="P621" s="1" t="s">
        <v>71</v>
      </c>
      <c r="Q621" s="1" t="s">
        <v>21</v>
      </c>
      <c r="R621" s="1" t="s">
        <v>1295</v>
      </c>
      <c r="S621" s="1" t="s">
        <v>453</v>
      </c>
      <c r="T621" s="1"/>
      <c r="U621" s="3" t="s">
        <v>171</v>
      </c>
      <c r="V621" s="4">
        <v>43299</v>
      </c>
    </row>
    <row r="622" spans="1:22" ht="12.75" x14ac:dyDescent="0.2">
      <c r="A622" s="2">
        <v>43320.842255706018</v>
      </c>
      <c r="B622" s="1" t="s">
        <v>36</v>
      </c>
      <c r="C622" s="1" t="s">
        <v>1428</v>
      </c>
      <c r="D622" s="1">
        <v>47</v>
      </c>
      <c r="E622" s="1" t="s">
        <v>763</v>
      </c>
      <c r="F622" s="1">
        <v>9</v>
      </c>
      <c r="G622" s="1" t="s">
        <v>25</v>
      </c>
      <c r="H622" s="1" t="s">
        <v>26</v>
      </c>
      <c r="I622" s="1" t="s">
        <v>0</v>
      </c>
      <c r="K622" s="1" t="s">
        <v>27</v>
      </c>
      <c r="L622" s="1" t="s">
        <v>57</v>
      </c>
      <c r="M622" s="1" t="s">
        <v>289</v>
      </c>
      <c r="N622" s="1" t="s">
        <v>51</v>
      </c>
      <c r="O622" s="6">
        <v>300</v>
      </c>
      <c r="P622" s="1" t="s">
        <v>101</v>
      </c>
      <c r="Q622" s="1" t="s">
        <v>21</v>
      </c>
      <c r="R622" s="1" t="s">
        <v>1295</v>
      </c>
      <c r="S622" s="1" t="s">
        <v>453</v>
      </c>
      <c r="T622" s="1"/>
      <c r="U622" s="3" t="s">
        <v>171</v>
      </c>
      <c r="V622" s="4">
        <v>43300</v>
      </c>
    </row>
    <row r="623" spans="1:22" ht="12.75" x14ac:dyDescent="0.2">
      <c r="A623" s="2">
        <v>43320.844644745375</v>
      </c>
      <c r="B623" s="1" t="s">
        <v>36</v>
      </c>
      <c r="C623" s="1" t="s">
        <v>1429</v>
      </c>
      <c r="D623" s="1">
        <v>41</v>
      </c>
      <c r="E623" s="1" t="s">
        <v>1430</v>
      </c>
      <c r="F623" s="1">
        <v>9</v>
      </c>
      <c r="G623" s="1" t="s">
        <v>25</v>
      </c>
      <c r="H623" s="1" t="s">
        <v>26</v>
      </c>
      <c r="I623" s="1" t="s">
        <v>0</v>
      </c>
      <c r="K623" s="1" t="s">
        <v>27</v>
      </c>
      <c r="L623" s="1" t="s">
        <v>17</v>
      </c>
      <c r="M623" s="1" t="s">
        <v>29</v>
      </c>
      <c r="N623" s="1" t="s">
        <v>19</v>
      </c>
      <c r="O623" s="6">
        <v>0</v>
      </c>
      <c r="P623" s="1" t="s">
        <v>35</v>
      </c>
      <c r="Q623" s="1" t="s">
        <v>21</v>
      </c>
      <c r="R623" s="1" t="s">
        <v>1295</v>
      </c>
      <c r="S623" s="1" t="s">
        <v>453</v>
      </c>
      <c r="T623" s="1"/>
      <c r="U623" s="3" t="s">
        <v>171</v>
      </c>
      <c r="V623" s="4">
        <v>43300</v>
      </c>
    </row>
    <row r="624" spans="1:22" ht="12.75" x14ac:dyDescent="0.2">
      <c r="A624" s="2">
        <v>43321.38414613426</v>
      </c>
      <c r="B624" s="1" t="s">
        <v>36</v>
      </c>
      <c r="C624" s="1" t="s">
        <v>1431</v>
      </c>
      <c r="D624" s="1">
        <v>57</v>
      </c>
      <c r="E624" s="1">
        <v>117</v>
      </c>
      <c r="F624" s="1">
        <v>4</v>
      </c>
      <c r="G624" s="4" t="s">
        <v>93</v>
      </c>
      <c r="H624" s="1" t="s">
        <v>26</v>
      </c>
      <c r="I624" s="1" t="s">
        <v>0</v>
      </c>
      <c r="K624" s="1" t="s">
        <v>27</v>
      </c>
      <c r="L624" s="1" t="s">
        <v>57</v>
      </c>
      <c r="M624" s="1" t="s">
        <v>457</v>
      </c>
      <c r="N624" s="1" t="s">
        <v>19</v>
      </c>
      <c r="O624" s="1">
        <v>0</v>
      </c>
      <c r="P624" s="1" t="s">
        <v>101</v>
      </c>
      <c r="Q624" s="1" t="s">
        <v>152</v>
      </c>
      <c r="R624" s="1" t="s">
        <v>1432</v>
      </c>
      <c r="S624" s="1" t="s">
        <v>1086</v>
      </c>
      <c r="T624" s="1"/>
      <c r="U624" s="3" t="s">
        <v>1432</v>
      </c>
      <c r="V624" s="4">
        <v>43321</v>
      </c>
    </row>
    <row r="625" spans="1:22" ht="12.75" x14ac:dyDescent="0.2">
      <c r="A625" s="2">
        <v>43321.406519872689</v>
      </c>
      <c r="B625" s="1" t="s">
        <v>15</v>
      </c>
      <c r="C625" s="1" t="s">
        <v>1433</v>
      </c>
      <c r="D625" s="1">
        <v>46</v>
      </c>
      <c r="E625" s="1">
        <v>158</v>
      </c>
      <c r="F625" s="1">
        <v>4</v>
      </c>
      <c r="G625" s="4" t="s">
        <v>93</v>
      </c>
      <c r="H625" s="1" t="s">
        <v>26</v>
      </c>
      <c r="I625" s="1" t="s">
        <v>0</v>
      </c>
      <c r="K625" s="1" t="s">
        <v>103</v>
      </c>
      <c r="L625" s="1" t="s">
        <v>17</v>
      </c>
      <c r="M625" s="1" t="s">
        <v>289</v>
      </c>
      <c r="N625" s="1" t="s">
        <v>19</v>
      </c>
      <c r="O625" s="1">
        <v>0</v>
      </c>
      <c r="P625" s="1" t="s">
        <v>141</v>
      </c>
      <c r="Q625" s="1" t="s">
        <v>21</v>
      </c>
      <c r="R625" s="1" t="s">
        <v>1434</v>
      </c>
      <c r="S625" s="1" t="s">
        <v>776</v>
      </c>
      <c r="T625" s="1"/>
      <c r="U625" s="3" t="s">
        <v>1434</v>
      </c>
      <c r="V625" s="4">
        <v>43321</v>
      </c>
    </row>
    <row r="626" spans="1:22" ht="12.75" x14ac:dyDescent="0.2">
      <c r="A626" s="2">
        <v>43321.408421666667</v>
      </c>
      <c r="B626" s="1" t="s">
        <v>15</v>
      </c>
      <c r="C626" s="1" t="s">
        <v>1435</v>
      </c>
      <c r="D626" s="1">
        <v>68</v>
      </c>
      <c r="E626" s="1" t="s">
        <v>1436</v>
      </c>
      <c r="F626" s="1">
        <v>4</v>
      </c>
      <c r="G626" s="4" t="s">
        <v>93</v>
      </c>
      <c r="H626" s="1" t="s">
        <v>26</v>
      </c>
      <c r="I626" s="1" t="s">
        <v>0</v>
      </c>
      <c r="K626" s="1" t="s">
        <v>221</v>
      </c>
      <c r="L626" s="1" t="s">
        <v>17</v>
      </c>
      <c r="M626" s="1" t="s">
        <v>289</v>
      </c>
      <c r="N626" s="1" t="s">
        <v>19</v>
      </c>
      <c r="O626" s="1" t="s">
        <v>1437</v>
      </c>
      <c r="P626" s="1" t="s">
        <v>35</v>
      </c>
      <c r="Q626" s="1" t="s">
        <v>21</v>
      </c>
      <c r="R626" s="1" t="s">
        <v>1438</v>
      </c>
      <c r="S626" s="1" t="s">
        <v>1057</v>
      </c>
      <c r="T626" s="1"/>
      <c r="U626" s="3" t="s">
        <v>1439</v>
      </c>
      <c r="V626" s="4">
        <v>43321</v>
      </c>
    </row>
    <row r="627" spans="1:22" ht="12.75" x14ac:dyDescent="0.2">
      <c r="A627" s="2">
        <v>43321.453688437497</v>
      </c>
      <c r="B627" s="1" t="s">
        <v>15</v>
      </c>
      <c r="C627" s="1" t="s">
        <v>1440</v>
      </c>
      <c r="D627" s="1">
        <v>60</v>
      </c>
      <c r="E627" s="1" t="s">
        <v>1441</v>
      </c>
      <c r="F627" s="1">
        <v>6</v>
      </c>
      <c r="G627" s="1" t="s">
        <v>43</v>
      </c>
      <c r="H627" s="1" t="s">
        <v>26</v>
      </c>
      <c r="I627" s="1" t="s">
        <v>0</v>
      </c>
      <c r="K627" s="1" t="s">
        <v>27</v>
      </c>
      <c r="L627" s="1" t="s">
        <v>17</v>
      </c>
      <c r="M627" s="1" t="s">
        <v>289</v>
      </c>
      <c r="N627" s="1" t="s">
        <v>19</v>
      </c>
      <c r="O627" s="1">
        <v>0</v>
      </c>
      <c r="P627" s="1" t="s">
        <v>71</v>
      </c>
      <c r="Q627" s="1" t="s">
        <v>21</v>
      </c>
      <c r="R627" s="1" t="s">
        <v>1440</v>
      </c>
      <c r="S627" s="1" t="s">
        <v>1442</v>
      </c>
      <c r="T627" s="1"/>
      <c r="U627" s="3" t="s">
        <v>1443</v>
      </c>
      <c r="V627" s="4">
        <v>43321</v>
      </c>
    </row>
    <row r="628" spans="1:22" ht="12.75" x14ac:dyDescent="0.2">
      <c r="A628" s="2">
        <v>43321.564158344903</v>
      </c>
      <c r="B628" s="1" t="s">
        <v>36</v>
      </c>
      <c r="C628" s="1" t="s">
        <v>1444</v>
      </c>
      <c r="D628" s="1">
        <v>53</v>
      </c>
      <c r="E628" s="1">
        <v>52</v>
      </c>
      <c r="F628" s="1">
        <v>8</v>
      </c>
      <c r="G628" s="4" t="s">
        <v>93</v>
      </c>
      <c r="H628" s="1" t="s">
        <v>26</v>
      </c>
      <c r="I628" s="1" t="s">
        <v>0</v>
      </c>
      <c r="K628" s="1" t="s">
        <v>103</v>
      </c>
      <c r="L628" s="1" t="s">
        <v>57</v>
      </c>
      <c r="M628" s="1" t="s">
        <v>457</v>
      </c>
      <c r="N628" s="1" t="s">
        <v>19</v>
      </c>
      <c r="O628" s="1">
        <v>0</v>
      </c>
      <c r="P628" s="1" t="s">
        <v>101</v>
      </c>
      <c r="Q628" s="1" t="s">
        <v>21</v>
      </c>
      <c r="R628" s="1" t="s">
        <v>1445</v>
      </c>
      <c r="S628" s="1"/>
      <c r="T628" s="1"/>
      <c r="U628" s="3" t="s">
        <v>1445</v>
      </c>
      <c r="V628">
        <v>43321</v>
      </c>
    </row>
    <row r="629" spans="1:22" ht="12.75" x14ac:dyDescent="0.2">
      <c r="A629" s="2">
        <v>43321.586896562498</v>
      </c>
      <c r="B629" s="1" t="s">
        <v>15</v>
      </c>
      <c r="C629" s="1" t="s">
        <v>1446</v>
      </c>
      <c r="D629" s="1">
        <v>78</v>
      </c>
      <c r="E629" s="1" t="s">
        <v>559</v>
      </c>
      <c r="F629" s="1">
        <v>4</v>
      </c>
      <c r="G629" s="4" t="s">
        <v>93</v>
      </c>
      <c r="H629" s="1" t="s">
        <v>26</v>
      </c>
      <c r="I629" s="1" t="s">
        <v>0</v>
      </c>
      <c r="K629" s="1" t="s">
        <v>27</v>
      </c>
      <c r="L629" s="1" t="s">
        <v>17</v>
      </c>
      <c r="M629" s="1" t="s">
        <v>29</v>
      </c>
      <c r="N629" s="1" t="s">
        <v>19</v>
      </c>
      <c r="O629" s="1">
        <v>15000</v>
      </c>
      <c r="P629" s="1" t="s">
        <v>1447</v>
      </c>
      <c r="Q629" s="1" t="s">
        <v>95</v>
      </c>
      <c r="R629" s="1" t="s">
        <v>1448</v>
      </c>
      <c r="S629" s="1" t="s">
        <v>148</v>
      </c>
      <c r="T629" s="1"/>
      <c r="U629" s="3" t="s">
        <v>1449</v>
      </c>
      <c r="V629" s="1">
        <v>43321</v>
      </c>
    </row>
    <row r="630" spans="1:22" ht="12.75" x14ac:dyDescent="0.2">
      <c r="A630" s="2">
        <v>43321.648429062501</v>
      </c>
      <c r="B630" s="1" t="s">
        <v>15</v>
      </c>
      <c r="C630" s="1" t="s">
        <v>1450</v>
      </c>
      <c r="D630" s="1">
        <v>71</v>
      </c>
      <c r="E630" s="1">
        <v>41</v>
      </c>
      <c r="F630" s="1">
        <v>8</v>
      </c>
      <c r="G630" s="4" t="s">
        <v>93</v>
      </c>
      <c r="H630" s="1" t="s">
        <v>26</v>
      </c>
      <c r="I630" s="1" t="s">
        <v>0</v>
      </c>
      <c r="K630" s="1" t="s">
        <v>27</v>
      </c>
      <c r="L630" s="1" t="s">
        <v>28</v>
      </c>
      <c r="M630" s="1" t="s">
        <v>289</v>
      </c>
      <c r="N630" s="1" t="s">
        <v>51</v>
      </c>
      <c r="O630" s="1">
        <v>0</v>
      </c>
      <c r="P630" s="1" t="s">
        <v>638</v>
      </c>
      <c r="Q630" s="1" t="s">
        <v>21</v>
      </c>
      <c r="R630" s="1" t="s">
        <v>1451</v>
      </c>
      <c r="S630" s="1" t="s">
        <v>1452</v>
      </c>
      <c r="T630" s="1"/>
      <c r="U630" s="3" t="s">
        <v>1453</v>
      </c>
      <c r="V630">
        <v>43321</v>
      </c>
    </row>
    <row r="631" spans="1:22" ht="12.75" x14ac:dyDescent="0.2">
      <c r="A631" s="2">
        <v>43321.678776423607</v>
      </c>
      <c r="B631" s="1" t="s">
        <v>36</v>
      </c>
      <c r="C631" s="1" t="s">
        <v>1454</v>
      </c>
      <c r="D631" s="1">
        <v>52</v>
      </c>
      <c r="E631" s="1" t="s">
        <v>1455</v>
      </c>
      <c r="F631" s="1">
        <v>2</v>
      </c>
      <c r="G631" s="1" t="s">
        <v>43</v>
      </c>
      <c r="H631" s="1" t="s">
        <v>26</v>
      </c>
      <c r="I631" s="1" t="s">
        <v>0</v>
      </c>
      <c r="K631" s="1" t="s">
        <v>100</v>
      </c>
      <c r="L631" s="1" t="s">
        <v>57</v>
      </c>
      <c r="M631" s="1" t="s">
        <v>457</v>
      </c>
      <c r="N631" s="1" t="s">
        <v>19</v>
      </c>
      <c r="O631" s="1">
        <v>0</v>
      </c>
      <c r="P631" s="1" t="s">
        <v>141</v>
      </c>
      <c r="Q631" s="1" t="s">
        <v>21</v>
      </c>
      <c r="R631" s="1" t="s">
        <v>1454</v>
      </c>
      <c r="S631" s="1" t="s">
        <v>777</v>
      </c>
      <c r="T631" s="1"/>
      <c r="U631" s="3" t="s">
        <v>856</v>
      </c>
      <c r="V631">
        <v>43321</v>
      </c>
    </row>
    <row r="632" spans="1:22" ht="12.75" x14ac:dyDescent="0.2">
      <c r="A632" s="2">
        <v>43321.780802824069</v>
      </c>
      <c r="B632" s="1" t="s">
        <v>15</v>
      </c>
      <c r="C632" s="1" t="s">
        <v>1456</v>
      </c>
      <c r="D632" s="1">
        <v>50</v>
      </c>
      <c r="E632" s="1">
        <v>21</v>
      </c>
      <c r="F632" s="1">
        <v>6</v>
      </c>
      <c r="G632" s="4" t="s">
        <v>80</v>
      </c>
      <c r="H632" s="1" t="s">
        <v>26</v>
      </c>
      <c r="I632" s="1" t="s">
        <v>0</v>
      </c>
      <c r="K632" s="1" t="s">
        <v>50</v>
      </c>
      <c r="L632" s="1" t="s">
        <v>28</v>
      </c>
      <c r="M632" s="1" t="s">
        <v>29</v>
      </c>
      <c r="N632" s="1" t="s">
        <v>39</v>
      </c>
      <c r="O632" s="1">
        <v>300</v>
      </c>
      <c r="P632" s="1" t="s">
        <v>84</v>
      </c>
      <c r="Q632" s="1" t="s">
        <v>21</v>
      </c>
      <c r="R632" s="1" t="s">
        <v>1180</v>
      </c>
      <c r="S632" s="1" t="s">
        <v>1217</v>
      </c>
      <c r="T632" s="1"/>
      <c r="U632" s="3" t="s">
        <v>1457</v>
      </c>
      <c r="V632">
        <v>43321</v>
      </c>
    </row>
    <row r="633" spans="1:22" ht="12.75" x14ac:dyDescent="0.2">
      <c r="A633" s="2">
        <v>43322.516595671295</v>
      </c>
      <c r="B633" s="1" t="s">
        <v>36</v>
      </c>
      <c r="C633" s="1" t="s">
        <v>1458</v>
      </c>
      <c r="D633" s="1">
        <v>38</v>
      </c>
      <c r="E633" s="1" t="s">
        <v>1459</v>
      </c>
      <c r="F633" s="1">
        <v>1</v>
      </c>
      <c r="G633" s="4" t="s">
        <v>34</v>
      </c>
      <c r="H633" s="1" t="s">
        <v>26</v>
      </c>
      <c r="I633" s="1" t="s">
        <v>0</v>
      </c>
      <c r="K633" s="1" t="s">
        <v>16</v>
      </c>
      <c r="L633" s="1" t="s">
        <v>57</v>
      </c>
      <c r="M633" s="1" t="s">
        <v>457</v>
      </c>
      <c r="N633" s="1" t="s">
        <v>19</v>
      </c>
      <c r="O633" s="1">
        <v>0</v>
      </c>
      <c r="P633" s="1" t="s">
        <v>54</v>
      </c>
      <c r="Q633" s="1" t="s">
        <v>21</v>
      </c>
      <c r="R633" s="1" t="s">
        <v>1458</v>
      </c>
      <c r="S633" s="1" t="s">
        <v>148</v>
      </c>
      <c r="T633" s="1"/>
      <c r="U633" s="3" t="s">
        <v>1460</v>
      </c>
      <c r="V633">
        <v>43322</v>
      </c>
    </row>
    <row r="634" spans="1:22" ht="12.75" x14ac:dyDescent="0.2">
      <c r="A634" s="2">
        <v>43322.524899606477</v>
      </c>
      <c r="B634" s="1" t="s">
        <v>36</v>
      </c>
      <c r="C634" s="1" t="s">
        <v>1461</v>
      </c>
      <c r="D634" s="1">
        <v>46</v>
      </c>
      <c r="E634" s="1" t="s">
        <v>444</v>
      </c>
      <c r="F634" s="1">
        <v>6</v>
      </c>
      <c r="G634" s="4" t="s">
        <v>34</v>
      </c>
      <c r="H634" s="1" t="s">
        <v>26</v>
      </c>
      <c r="I634" s="1" t="s">
        <v>0</v>
      </c>
      <c r="K634" s="1" t="s">
        <v>27</v>
      </c>
      <c r="L634" s="1" t="s">
        <v>57</v>
      </c>
      <c r="M634" s="1" t="s">
        <v>457</v>
      </c>
      <c r="N634" s="1" t="s">
        <v>19</v>
      </c>
      <c r="O634" s="1">
        <v>0</v>
      </c>
      <c r="P634" s="1" t="s">
        <v>328</v>
      </c>
      <c r="Q634" s="1" t="s">
        <v>21</v>
      </c>
      <c r="R634" s="1" t="s">
        <v>1461</v>
      </c>
      <c r="S634" s="1" t="s">
        <v>1462</v>
      </c>
      <c r="T634" s="1"/>
      <c r="U634" s="3" t="s">
        <v>1461</v>
      </c>
      <c r="V634">
        <v>43322</v>
      </c>
    </row>
    <row r="635" spans="1:22" ht="12.75" x14ac:dyDescent="0.2">
      <c r="A635" s="2">
        <v>43322.598279976854</v>
      </c>
      <c r="B635" s="1" t="s">
        <v>15</v>
      </c>
      <c r="C635" s="1" t="s">
        <v>1463</v>
      </c>
      <c r="D635" s="1">
        <v>80</v>
      </c>
      <c r="E635" s="1">
        <v>41</v>
      </c>
      <c r="F635" s="1">
        <v>5</v>
      </c>
      <c r="G635" s="1" t="s">
        <v>111</v>
      </c>
      <c r="H635" s="1" t="s">
        <v>26</v>
      </c>
      <c r="I635" s="1" t="s">
        <v>0</v>
      </c>
      <c r="K635" s="1" t="s">
        <v>27</v>
      </c>
      <c r="L635" s="1" t="s">
        <v>136</v>
      </c>
      <c r="M635" s="1" t="s">
        <v>29</v>
      </c>
      <c r="N635" s="1" t="s">
        <v>39</v>
      </c>
      <c r="O635" s="1">
        <v>1000</v>
      </c>
      <c r="P635" s="1" t="s">
        <v>351</v>
      </c>
      <c r="Q635" s="1" t="s">
        <v>21</v>
      </c>
      <c r="R635" s="1" t="s">
        <v>1458</v>
      </c>
      <c r="S635" s="1"/>
      <c r="T635" s="1"/>
      <c r="U635" s="3" t="s">
        <v>1464</v>
      </c>
      <c r="V635">
        <v>43322</v>
      </c>
    </row>
    <row r="636" spans="1:22" ht="12.75" x14ac:dyDescent="0.2">
      <c r="A636" s="2">
        <v>43322.602664918981</v>
      </c>
      <c r="B636" s="1" t="s">
        <v>15</v>
      </c>
      <c r="C636" s="1" t="s">
        <v>1465</v>
      </c>
      <c r="D636" s="1">
        <v>43</v>
      </c>
      <c r="E636" s="1" t="s">
        <v>1459</v>
      </c>
      <c r="F636" s="1">
        <v>1</v>
      </c>
      <c r="G636" s="4" t="s">
        <v>34</v>
      </c>
      <c r="H636" s="1" t="s">
        <v>26</v>
      </c>
      <c r="I636" s="1" t="s">
        <v>0</v>
      </c>
      <c r="K636" s="1" t="s">
        <v>161</v>
      </c>
      <c r="L636" s="1" t="s">
        <v>136</v>
      </c>
      <c r="M636" s="1" t="s">
        <v>29</v>
      </c>
      <c r="N636" s="1" t="s">
        <v>39</v>
      </c>
      <c r="O636" s="1">
        <v>0</v>
      </c>
      <c r="P636" s="1" t="s">
        <v>1466</v>
      </c>
      <c r="Q636" s="1" t="s">
        <v>21</v>
      </c>
      <c r="R636" s="1" t="s">
        <v>1458</v>
      </c>
      <c r="S636" s="1" t="s">
        <v>291</v>
      </c>
      <c r="T636" s="1"/>
      <c r="U636" s="3" t="s">
        <v>1460</v>
      </c>
      <c r="V636">
        <v>43322</v>
      </c>
    </row>
    <row r="637" spans="1:22" ht="12.75" x14ac:dyDescent="0.2">
      <c r="A637" s="2">
        <v>43322.608171712964</v>
      </c>
      <c r="B637" s="1" t="s">
        <v>36</v>
      </c>
      <c r="C637" s="1" t="s">
        <v>1467</v>
      </c>
      <c r="D637" s="1">
        <v>62</v>
      </c>
      <c r="E637" s="1">
        <v>10</v>
      </c>
      <c r="F637" s="1">
        <v>1</v>
      </c>
      <c r="G637" s="4" t="s">
        <v>34</v>
      </c>
      <c r="H637" s="1" t="s">
        <v>26</v>
      </c>
      <c r="I637" s="1" t="s">
        <v>0</v>
      </c>
      <c r="K637" s="1" t="s">
        <v>161</v>
      </c>
      <c r="L637" s="1" t="s">
        <v>57</v>
      </c>
      <c r="M637" s="1" t="s">
        <v>457</v>
      </c>
      <c r="N637" s="1" t="s">
        <v>19</v>
      </c>
      <c r="O637" s="1">
        <v>0</v>
      </c>
      <c r="P637" s="1" t="s">
        <v>1466</v>
      </c>
      <c r="Q637" s="1" t="s">
        <v>21</v>
      </c>
      <c r="R637" s="1" t="s">
        <v>1464</v>
      </c>
      <c r="S637" s="1" t="s">
        <v>291</v>
      </c>
      <c r="T637" s="1"/>
      <c r="U637" s="3" t="s">
        <v>1458</v>
      </c>
      <c r="V637">
        <v>43322</v>
      </c>
    </row>
    <row r="638" spans="1:22" ht="12.75" x14ac:dyDescent="0.2">
      <c r="A638" s="2">
        <v>43322.630644259261</v>
      </c>
      <c r="B638" s="1" t="s">
        <v>22</v>
      </c>
      <c r="C638" s="1" t="s">
        <v>1468</v>
      </c>
      <c r="D638" s="1">
        <v>28</v>
      </c>
      <c r="E638" s="1" t="s">
        <v>1469</v>
      </c>
      <c r="F638" s="1">
        <v>6</v>
      </c>
      <c r="G638" s="4" t="s">
        <v>34</v>
      </c>
      <c r="H638" s="1" t="s">
        <v>26</v>
      </c>
      <c r="I638" s="1" t="s">
        <v>0</v>
      </c>
      <c r="K638" s="1" t="s">
        <v>27</v>
      </c>
      <c r="L638" s="1" t="s">
        <v>57</v>
      </c>
      <c r="M638" s="1" t="s">
        <v>457</v>
      </c>
      <c r="N638" s="1" t="s">
        <v>19</v>
      </c>
      <c r="O638" s="1">
        <v>0</v>
      </c>
      <c r="P638" s="1" t="s">
        <v>212</v>
      </c>
      <c r="Q638" s="1" t="s">
        <v>21</v>
      </c>
      <c r="R638" s="1" t="s">
        <v>1468</v>
      </c>
      <c r="S638" s="1"/>
      <c r="T638" s="1"/>
      <c r="U638" s="3" t="s">
        <v>1470</v>
      </c>
      <c r="V638">
        <v>43322</v>
      </c>
    </row>
    <row r="639" spans="1:22" ht="12.75" x14ac:dyDescent="0.2">
      <c r="A639" s="2">
        <v>43322.639397662038</v>
      </c>
      <c r="B639" s="1" t="s">
        <v>15</v>
      </c>
      <c r="C639" s="1" t="s">
        <v>1471</v>
      </c>
      <c r="D639" s="1">
        <v>40</v>
      </c>
      <c r="E639" s="1" t="s">
        <v>1472</v>
      </c>
      <c r="F639" s="1">
        <v>19</v>
      </c>
      <c r="G639" s="4" t="s">
        <v>34</v>
      </c>
      <c r="H639" s="1" t="s">
        <v>26</v>
      </c>
      <c r="I639" s="1" t="s">
        <v>0</v>
      </c>
      <c r="K639" s="1" t="s">
        <v>27</v>
      </c>
      <c r="L639" s="1" t="s">
        <v>28</v>
      </c>
      <c r="M639" s="1" t="s">
        <v>94</v>
      </c>
      <c r="N639" s="1" t="s">
        <v>39</v>
      </c>
      <c r="O639" s="1">
        <v>1000</v>
      </c>
      <c r="P639" s="1" t="s">
        <v>101</v>
      </c>
      <c r="Q639" s="1" t="s">
        <v>21</v>
      </c>
      <c r="R639" s="1" t="s">
        <v>1471</v>
      </c>
      <c r="S639" s="1" t="s">
        <v>433</v>
      </c>
      <c r="T639" s="1"/>
      <c r="U639" s="3" t="s">
        <v>1471</v>
      </c>
      <c r="V639">
        <v>43322</v>
      </c>
    </row>
    <row r="640" spans="1:22" ht="12.75" x14ac:dyDescent="0.2">
      <c r="A640" s="2">
        <v>43322.664245150459</v>
      </c>
      <c r="B640" s="1" t="s">
        <v>15</v>
      </c>
      <c r="C640" s="1" t="s">
        <v>1473</v>
      </c>
      <c r="D640" s="1">
        <v>41</v>
      </c>
      <c r="E640" s="1">
        <v>2</v>
      </c>
      <c r="F640" s="1">
        <v>6</v>
      </c>
      <c r="G640" s="4" t="s">
        <v>34</v>
      </c>
      <c r="H640" s="1" t="s">
        <v>26</v>
      </c>
      <c r="I640" s="1" t="s">
        <v>0</v>
      </c>
      <c r="K640" s="1" t="s">
        <v>145</v>
      </c>
      <c r="L640" s="1" t="s">
        <v>136</v>
      </c>
      <c r="M640" s="1" t="s">
        <v>289</v>
      </c>
      <c r="N640" s="1" t="s">
        <v>19</v>
      </c>
      <c r="O640" s="1">
        <v>1500</v>
      </c>
      <c r="P640" s="1" t="s">
        <v>101</v>
      </c>
      <c r="Q640" s="1" t="s">
        <v>21</v>
      </c>
      <c r="R640" s="1" t="s">
        <v>1474</v>
      </c>
      <c r="S640" s="1" t="s">
        <v>1475</v>
      </c>
      <c r="T640" s="1"/>
      <c r="U640" s="3" t="s">
        <v>1474</v>
      </c>
      <c r="V640">
        <v>43322</v>
      </c>
    </row>
    <row r="641" spans="1:22" ht="12.75" x14ac:dyDescent="0.2">
      <c r="A641" s="2">
        <v>43322.672455381944</v>
      </c>
      <c r="B641" s="1" t="s">
        <v>15</v>
      </c>
      <c r="C641" s="1" t="s">
        <v>1476</v>
      </c>
      <c r="D641" s="1" t="s">
        <v>1477</v>
      </c>
      <c r="E641" s="1" t="s">
        <v>1478</v>
      </c>
      <c r="F641" s="1">
        <v>1</v>
      </c>
      <c r="G641" s="4" t="s">
        <v>34</v>
      </c>
      <c r="H641" s="1" t="s">
        <v>26</v>
      </c>
      <c r="I641" s="1" t="s">
        <v>0</v>
      </c>
      <c r="K641" s="1" t="s">
        <v>27</v>
      </c>
      <c r="L641" s="1" t="s">
        <v>136</v>
      </c>
      <c r="M641" s="1" t="s">
        <v>29</v>
      </c>
      <c r="N641" s="1" t="s">
        <v>39</v>
      </c>
      <c r="O641" s="1" t="s">
        <v>1479</v>
      </c>
      <c r="P641" s="1" t="s">
        <v>331</v>
      </c>
      <c r="Q641" s="1" t="s">
        <v>21</v>
      </c>
      <c r="R641" s="1" t="s">
        <v>1480</v>
      </c>
      <c r="S641" s="1" t="s">
        <v>291</v>
      </c>
      <c r="T641" s="1"/>
      <c r="U641" s="3" t="s">
        <v>1481</v>
      </c>
      <c r="V641">
        <v>43322</v>
      </c>
    </row>
    <row r="642" spans="1:22" ht="12.75" x14ac:dyDescent="0.2">
      <c r="A642" s="2">
        <v>43322.678729930558</v>
      </c>
      <c r="B642" s="1" t="s">
        <v>36</v>
      </c>
      <c r="C642" s="1" t="s">
        <v>1482</v>
      </c>
      <c r="D642" s="1" t="s">
        <v>1483</v>
      </c>
      <c r="E642" s="1" t="s">
        <v>1478</v>
      </c>
      <c r="F642" s="1">
        <v>1</v>
      </c>
      <c r="G642" s="4" t="s">
        <v>34</v>
      </c>
      <c r="H642" s="1" t="s">
        <v>26</v>
      </c>
      <c r="I642" s="1" t="s">
        <v>0</v>
      </c>
      <c r="K642" s="1" t="s">
        <v>27</v>
      </c>
      <c r="L642" s="1" t="s">
        <v>17</v>
      </c>
      <c r="M642" s="1" t="s">
        <v>289</v>
      </c>
      <c r="N642" s="1" t="s">
        <v>19</v>
      </c>
      <c r="O642" s="1">
        <v>50</v>
      </c>
      <c r="P642" s="1" t="s">
        <v>367</v>
      </c>
      <c r="Q642" s="1" t="s">
        <v>21</v>
      </c>
      <c r="R642" s="1" t="s">
        <v>1484</v>
      </c>
      <c r="S642" s="1" t="s">
        <v>1485</v>
      </c>
      <c r="T642" s="1"/>
      <c r="U642" s="3" t="s">
        <v>1480</v>
      </c>
      <c r="V642">
        <v>43322</v>
      </c>
    </row>
    <row r="643" spans="1:22" ht="12.75" x14ac:dyDescent="0.2">
      <c r="A643" s="2">
        <v>43322.724671122684</v>
      </c>
      <c r="B643" s="1" t="s">
        <v>15</v>
      </c>
      <c r="C643" s="1" t="s">
        <v>1486</v>
      </c>
      <c r="D643" s="1" t="s">
        <v>1487</v>
      </c>
      <c r="E643" s="1" t="s">
        <v>1488</v>
      </c>
      <c r="F643" s="1">
        <v>1</v>
      </c>
      <c r="G643" s="4" t="s">
        <v>34</v>
      </c>
      <c r="H643" s="1" t="s">
        <v>26</v>
      </c>
      <c r="I643" s="1" t="s">
        <v>0</v>
      </c>
      <c r="K643" s="1" t="s">
        <v>27</v>
      </c>
      <c r="L643" s="1" t="s">
        <v>136</v>
      </c>
      <c r="M643" s="1" t="s">
        <v>87</v>
      </c>
      <c r="N643" s="1" t="s">
        <v>39</v>
      </c>
      <c r="O643" s="6" t="s">
        <v>1068</v>
      </c>
      <c r="P643" s="1" t="s">
        <v>331</v>
      </c>
      <c r="Q643" s="1" t="s">
        <v>21</v>
      </c>
      <c r="R643" s="1" t="s">
        <v>1489</v>
      </c>
      <c r="S643" s="1" t="s">
        <v>1490</v>
      </c>
      <c r="T643" s="1"/>
      <c r="U643" s="3" t="s">
        <v>1491</v>
      </c>
      <c r="V643">
        <v>43322</v>
      </c>
    </row>
    <row r="644" spans="1:22" ht="12.75" x14ac:dyDescent="0.2">
      <c r="A644" s="2">
        <v>43322.728197326389</v>
      </c>
      <c r="B644" s="1" t="s">
        <v>36</v>
      </c>
      <c r="C644" s="1" t="s">
        <v>1492</v>
      </c>
      <c r="D644" s="1">
        <v>57</v>
      </c>
      <c r="E644" s="1" t="s">
        <v>1488</v>
      </c>
      <c r="F644" s="1">
        <v>1</v>
      </c>
      <c r="G644" s="4" t="s">
        <v>34</v>
      </c>
      <c r="H644" s="1" t="s">
        <v>26</v>
      </c>
      <c r="I644" s="1" t="s">
        <v>0</v>
      </c>
      <c r="K644" s="1" t="s">
        <v>27</v>
      </c>
      <c r="L644" s="1" t="s">
        <v>17</v>
      </c>
      <c r="M644" s="1" t="s">
        <v>29</v>
      </c>
      <c r="N644" s="1" t="s">
        <v>19</v>
      </c>
      <c r="O644" s="1" t="s">
        <v>67</v>
      </c>
      <c r="P644" s="1" t="s">
        <v>351</v>
      </c>
      <c r="Q644" s="1" t="s">
        <v>21</v>
      </c>
      <c r="R644" s="1" t="s">
        <v>1493</v>
      </c>
      <c r="S644" s="1" t="s">
        <v>1494</v>
      </c>
      <c r="T644" s="1"/>
      <c r="U644" s="3" t="s">
        <v>1495</v>
      </c>
      <c r="V644">
        <v>43322</v>
      </c>
    </row>
    <row r="645" spans="1:22" ht="12.75" x14ac:dyDescent="0.2">
      <c r="A645" s="2">
        <v>43323.298123854169</v>
      </c>
      <c r="B645" s="1" t="s">
        <v>36</v>
      </c>
      <c r="C645" s="1" t="s">
        <v>1496</v>
      </c>
      <c r="D645" s="1">
        <v>55</v>
      </c>
      <c r="E645" s="5" t="s">
        <v>1497</v>
      </c>
      <c r="F645" s="1">
        <v>2</v>
      </c>
      <c r="G645" s="1" t="s">
        <v>43</v>
      </c>
      <c r="H645" s="1" t="s">
        <v>26</v>
      </c>
      <c r="I645" s="1" t="s">
        <v>0</v>
      </c>
      <c r="K645" s="1" t="s">
        <v>100</v>
      </c>
      <c r="L645" s="1" t="s">
        <v>57</v>
      </c>
      <c r="M645" s="1" t="s">
        <v>457</v>
      </c>
      <c r="N645" s="1" t="s">
        <v>19</v>
      </c>
      <c r="O645" s="6">
        <v>0</v>
      </c>
      <c r="P645" s="1" t="s">
        <v>141</v>
      </c>
      <c r="Q645" s="1" t="s">
        <v>21</v>
      </c>
      <c r="R645" s="1" t="s">
        <v>1496</v>
      </c>
      <c r="S645" s="1" t="s">
        <v>777</v>
      </c>
      <c r="T645" s="1"/>
      <c r="U645" s="3" t="s">
        <v>856</v>
      </c>
      <c r="V645">
        <v>43323</v>
      </c>
    </row>
    <row r="646" spans="1:22" ht="12.75" x14ac:dyDescent="0.2">
      <c r="A646" s="2">
        <v>43323.469348449071</v>
      </c>
      <c r="B646" s="1" t="s">
        <v>36</v>
      </c>
      <c r="C646" s="1" t="s">
        <v>1498</v>
      </c>
      <c r="D646" s="1">
        <v>54</v>
      </c>
      <c r="E646" s="1">
        <v>52</v>
      </c>
      <c r="F646" s="1">
        <v>8</v>
      </c>
      <c r="G646" s="4" t="s">
        <v>93</v>
      </c>
      <c r="H646" s="1" t="s">
        <v>26</v>
      </c>
      <c r="I646" s="1" t="s">
        <v>0</v>
      </c>
      <c r="K646" s="1" t="s">
        <v>50</v>
      </c>
      <c r="L646" s="1" t="s">
        <v>28</v>
      </c>
      <c r="M646" s="1" t="s">
        <v>29</v>
      </c>
      <c r="N646" s="1" t="s">
        <v>39</v>
      </c>
      <c r="O646" s="1">
        <v>500</v>
      </c>
      <c r="P646" s="1" t="s">
        <v>397</v>
      </c>
      <c r="Q646" s="1" t="s">
        <v>21</v>
      </c>
      <c r="R646" s="1" t="s">
        <v>1499</v>
      </c>
      <c r="S646" s="1" t="s">
        <v>1298</v>
      </c>
      <c r="T646" s="1"/>
      <c r="U646" s="3" t="s">
        <v>1500</v>
      </c>
      <c r="V646">
        <v>43323</v>
      </c>
    </row>
    <row r="647" spans="1:22" ht="12.75" x14ac:dyDescent="0.2">
      <c r="A647" s="2">
        <v>43324.588034398148</v>
      </c>
      <c r="B647" s="1" t="s">
        <v>22</v>
      </c>
      <c r="C647" s="1" t="s">
        <v>1501</v>
      </c>
      <c r="D647" s="1">
        <v>40</v>
      </c>
      <c r="E647" s="1">
        <v>142</v>
      </c>
      <c r="F647" s="1">
        <v>1</v>
      </c>
      <c r="G647" s="1" t="s">
        <v>43</v>
      </c>
      <c r="H647" s="1" t="s">
        <v>26</v>
      </c>
      <c r="I647" s="1" t="s">
        <v>0</v>
      </c>
      <c r="K647" s="1" t="s">
        <v>16</v>
      </c>
      <c r="L647" s="1" t="s">
        <v>57</v>
      </c>
      <c r="M647" s="1" t="s">
        <v>457</v>
      </c>
      <c r="N647" s="1" t="s">
        <v>19</v>
      </c>
      <c r="O647" s="1">
        <v>0</v>
      </c>
      <c r="P647" s="1" t="s">
        <v>101</v>
      </c>
      <c r="Q647" s="1" t="s">
        <v>21</v>
      </c>
      <c r="R647" s="1" t="s">
        <v>1502</v>
      </c>
      <c r="S647" s="1" t="s">
        <v>777</v>
      </c>
      <c r="T647" s="1"/>
      <c r="U647" s="3" t="s">
        <v>1503</v>
      </c>
      <c r="V647">
        <v>43324</v>
      </c>
    </row>
    <row r="648" spans="1:22" ht="12.75" x14ac:dyDescent="0.2">
      <c r="A648" s="2">
        <v>43325.451050219912</v>
      </c>
      <c r="B648" s="1" t="s">
        <v>15</v>
      </c>
      <c r="C648" s="1" t="s">
        <v>1504</v>
      </c>
      <c r="D648" s="1">
        <v>66</v>
      </c>
      <c r="E648" s="1">
        <v>21</v>
      </c>
      <c r="F648" s="1">
        <v>2</v>
      </c>
      <c r="G648" s="4" t="s">
        <v>34</v>
      </c>
      <c r="H648" s="1" t="s">
        <v>26</v>
      </c>
      <c r="I648" s="1" t="s">
        <v>0</v>
      </c>
      <c r="K648" s="1" t="s">
        <v>27</v>
      </c>
      <c r="L648" s="1" t="s">
        <v>57</v>
      </c>
      <c r="M648" s="1" t="s">
        <v>457</v>
      </c>
      <c r="N648" s="1" t="s">
        <v>19</v>
      </c>
      <c r="O648" s="1">
        <v>0</v>
      </c>
      <c r="P648" s="1" t="s">
        <v>35</v>
      </c>
      <c r="Q648" s="1" t="s">
        <v>21</v>
      </c>
      <c r="R648" s="1" t="s">
        <v>1505</v>
      </c>
      <c r="S648" s="1" t="s">
        <v>453</v>
      </c>
      <c r="T648" s="1"/>
      <c r="U648" s="3" t="s">
        <v>171</v>
      </c>
      <c r="V648">
        <v>43317</v>
      </c>
    </row>
    <row r="649" spans="1:22" ht="12.75" x14ac:dyDescent="0.2">
      <c r="A649" s="2">
        <v>43325.45956988426</v>
      </c>
      <c r="B649" s="1" t="s">
        <v>22</v>
      </c>
      <c r="C649" s="1" t="s">
        <v>1506</v>
      </c>
      <c r="D649" s="1">
        <v>20</v>
      </c>
      <c r="E649" s="1" t="s">
        <v>958</v>
      </c>
      <c r="F649" s="1">
        <v>19</v>
      </c>
      <c r="G649" s="4" t="s">
        <v>34</v>
      </c>
      <c r="H649" s="1" t="s">
        <v>26</v>
      </c>
      <c r="I649" s="1" t="s">
        <v>0</v>
      </c>
      <c r="K649" s="1" t="s">
        <v>293</v>
      </c>
      <c r="L649" s="1" t="s">
        <v>28</v>
      </c>
      <c r="M649" s="1" t="s">
        <v>87</v>
      </c>
      <c r="N649" s="1" t="s">
        <v>39</v>
      </c>
      <c r="O649" s="1">
        <v>300</v>
      </c>
      <c r="P649" s="1" t="s">
        <v>262</v>
      </c>
      <c r="Q649" s="1" t="s">
        <v>21</v>
      </c>
      <c r="R649" s="1" t="s">
        <v>201</v>
      </c>
      <c r="S649" s="1" t="s">
        <v>453</v>
      </c>
      <c r="T649" s="1"/>
      <c r="U649" s="3" t="s">
        <v>171</v>
      </c>
      <c r="V649">
        <v>43317</v>
      </c>
    </row>
    <row r="650" spans="1:22" ht="12.75" x14ac:dyDescent="0.2">
      <c r="A650" s="2">
        <v>43325.471315254632</v>
      </c>
      <c r="B650" s="1" t="s">
        <v>36</v>
      </c>
      <c r="C650" s="1" t="s">
        <v>1507</v>
      </c>
      <c r="D650" s="1">
        <v>58</v>
      </c>
      <c r="E650" s="1">
        <v>108</v>
      </c>
      <c r="F650" s="1">
        <v>8</v>
      </c>
      <c r="G650" s="1" t="s">
        <v>25</v>
      </c>
      <c r="H650" s="1" t="s">
        <v>26</v>
      </c>
      <c r="I650" s="1" t="s">
        <v>0</v>
      </c>
      <c r="K650" s="1" t="s">
        <v>27</v>
      </c>
      <c r="L650" s="1" t="s">
        <v>57</v>
      </c>
      <c r="M650" s="1" t="s">
        <v>457</v>
      </c>
      <c r="N650" s="1" t="s">
        <v>19</v>
      </c>
      <c r="O650" s="1">
        <v>0</v>
      </c>
      <c r="P650" s="1" t="s">
        <v>449</v>
      </c>
      <c r="Q650" s="1" t="s">
        <v>21</v>
      </c>
      <c r="R650" s="1" t="s">
        <v>201</v>
      </c>
      <c r="S650" s="1" t="s">
        <v>453</v>
      </c>
      <c r="T650" s="1"/>
      <c r="U650" s="3" t="s">
        <v>171</v>
      </c>
      <c r="V650">
        <v>43317</v>
      </c>
    </row>
    <row r="651" spans="1:22" ht="12.75" x14ac:dyDescent="0.2">
      <c r="A651" s="2">
        <v>43325.472928472227</v>
      </c>
      <c r="B651" s="1" t="s">
        <v>36</v>
      </c>
      <c r="C651" s="1" t="s">
        <v>1508</v>
      </c>
      <c r="D651" s="1">
        <v>46</v>
      </c>
      <c r="E651" s="1" t="s">
        <v>1509</v>
      </c>
      <c r="F651" s="1">
        <v>1</v>
      </c>
      <c r="G651" s="4" t="s">
        <v>26</v>
      </c>
      <c r="H651" s="1" t="s">
        <v>26</v>
      </c>
      <c r="I651" s="1" t="s">
        <v>0</v>
      </c>
      <c r="K651" s="1" t="s">
        <v>16</v>
      </c>
      <c r="L651" s="1" t="s">
        <v>28</v>
      </c>
      <c r="M651" s="1" t="s">
        <v>29</v>
      </c>
      <c r="N651" s="1" t="s">
        <v>51</v>
      </c>
      <c r="O651" s="1">
        <v>0</v>
      </c>
      <c r="P651" s="1" t="s">
        <v>213</v>
      </c>
      <c r="Q651" s="1" t="s">
        <v>21</v>
      </c>
      <c r="R651" s="1" t="s">
        <v>201</v>
      </c>
      <c r="S651" s="1" t="s">
        <v>453</v>
      </c>
      <c r="T651" s="1"/>
      <c r="U651" s="3" t="s">
        <v>171</v>
      </c>
      <c r="V651">
        <v>43317</v>
      </c>
    </row>
    <row r="652" spans="1:22" ht="12.75" x14ac:dyDescent="0.2">
      <c r="A652" s="2">
        <v>43325.475115925925</v>
      </c>
      <c r="B652" s="1" t="s">
        <v>36</v>
      </c>
      <c r="C652" s="1" t="s">
        <v>1510</v>
      </c>
      <c r="D652" s="1">
        <v>67</v>
      </c>
      <c r="E652" s="1">
        <v>24</v>
      </c>
      <c r="F652" s="1">
        <v>5</v>
      </c>
      <c r="G652" s="1" t="s">
        <v>25</v>
      </c>
      <c r="H652" s="1" t="s">
        <v>26</v>
      </c>
      <c r="I652" s="1" t="s">
        <v>0</v>
      </c>
      <c r="K652" s="1" t="s">
        <v>100</v>
      </c>
      <c r="L652" s="1" t="s">
        <v>17</v>
      </c>
      <c r="M652" s="1" t="s">
        <v>29</v>
      </c>
      <c r="N652" s="1" t="s">
        <v>19</v>
      </c>
      <c r="O652" s="6">
        <v>0</v>
      </c>
      <c r="P652" s="1" t="s">
        <v>20</v>
      </c>
      <c r="Q652" s="1" t="s">
        <v>21</v>
      </c>
      <c r="R652" s="1" t="s">
        <v>1511</v>
      </c>
      <c r="S652" s="1" t="s">
        <v>453</v>
      </c>
      <c r="T652" s="1"/>
      <c r="U652" s="3" t="s">
        <v>171</v>
      </c>
      <c r="V652">
        <v>43317</v>
      </c>
    </row>
    <row r="653" spans="1:22" ht="12.75" x14ac:dyDescent="0.2">
      <c r="A653" s="2">
        <v>43325.477178217596</v>
      </c>
      <c r="B653" s="1" t="s">
        <v>36</v>
      </c>
      <c r="C653" s="1" t="s">
        <v>1511</v>
      </c>
      <c r="D653" s="1">
        <v>50</v>
      </c>
      <c r="E653" s="1">
        <v>90</v>
      </c>
      <c r="F653" s="1">
        <v>5</v>
      </c>
      <c r="G653" s="1" t="s">
        <v>25</v>
      </c>
      <c r="H653" s="1" t="s">
        <v>26</v>
      </c>
      <c r="I653" s="1" t="s">
        <v>0</v>
      </c>
      <c r="K653" s="1" t="s">
        <v>100</v>
      </c>
      <c r="L653" s="1" t="s">
        <v>28</v>
      </c>
      <c r="M653" s="1" t="s">
        <v>29</v>
      </c>
      <c r="N653" s="1" t="s">
        <v>39</v>
      </c>
      <c r="O653" s="1">
        <v>0</v>
      </c>
      <c r="P653" s="1" t="s">
        <v>20</v>
      </c>
      <c r="Q653" s="1" t="s">
        <v>21</v>
      </c>
      <c r="R653" s="1" t="s">
        <v>1511</v>
      </c>
      <c r="S653" s="1" t="s">
        <v>453</v>
      </c>
      <c r="T653" s="1"/>
      <c r="U653" s="3" t="s">
        <v>171</v>
      </c>
      <c r="V653">
        <v>43317</v>
      </c>
    </row>
    <row r="654" spans="1:22" ht="12.75" x14ac:dyDescent="0.2">
      <c r="A654" s="2">
        <v>43325.47951125</v>
      </c>
      <c r="B654" s="1" t="s">
        <v>15</v>
      </c>
      <c r="C654" s="1" t="s">
        <v>1512</v>
      </c>
      <c r="D654" s="1">
        <v>43</v>
      </c>
      <c r="E654" s="1" t="s">
        <v>1513</v>
      </c>
      <c r="F654" s="1">
        <v>5</v>
      </c>
      <c r="G654" s="1" t="s">
        <v>25</v>
      </c>
      <c r="H654" s="1" t="s">
        <v>26</v>
      </c>
      <c r="I654" s="1" t="s">
        <v>0</v>
      </c>
      <c r="K654" s="1" t="s">
        <v>27</v>
      </c>
      <c r="L654" s="1" t="s">
        <v>57</v>
      </c>
      <c r="M654" s="1" t="s">
        <v>29</v>
      </c>
      <c r="N654" s="1" t="s">
        <v>19</v>
      </c>
      <c r="O654" s="1">
        <v>0</v>
      </c>
      <c r="P654" s="1" t="s">
        <v>54</v>
      </c>
      <c r="Q654" s="1" t="s">
        <v>21</v>
      </c>
      <c r="R654" s="1" t="s">
        <v>1511</v>
      </c>
      <c r="S654" s="1" t="s">
        <v>453</v>
      </c>
      <c r="T654" s="1"/>
      <c r="U654" s="3" t="s">
        <v>171</v>
      </c>
      <c r="V654">
        <v>43317</v>
      </c>
    </row>
    <row r="655" spans="1:22" ht="12.75" x14ac:dyDescent="0.2">
      <c r="A655" s="2">
        <v>43325.480896145833</v>
      </c>
      <c r="B655" s="1" t="s">
        <v>15</v>
      </c>
      <c r="C655" s="1" t="s">
        <v>1514</v>
      </c>
      <c r="D655" s="1">
        <v>40</v>
      </c>
      <c r="E655" s="1" t="s">
        <v>1328</v>
      </c>
      <c r="F655" s="1">
        <v>5</v>
      </c>
      <c r="G655" s="1" t="s">
        <v>25</v>
      </c>
      <c r="H655" s="1" t="s">
        <v>26</v>
      </c>
      <c r="I655" s="1" t="s">
        <v>0</v>
      </c>
      <c r="K655" s="1" t="s">
        <v>27</v>
      </c>
      <c r="L655" s="1" t="s">
        <v>57</v>
      </c>
      <c r="M655" s="1" t="s">
        <v>457</v>
      </c>
      <c r="N655" s="1" t="s">
        <v>19</v>
      </c>
      <c r="O655" s="1">
        <v>0</v>
      </c>
      <c r="P655" s="1" t="s">
        <v>294</v>
      </c>
      <c r="Q655" s="1" t="s">
        <v>21</v>
      </c>
      <c r="R655" s="1" t="s">
        <v>1511</v>
      </c>
      <c r="S655" s="1" t="s">
        <v>453</v>
      </c>
      <c r="T655" s="1"/>
      <c r="U655" s="3" t="s">
        <v>171</v>
      </c>
      <c r="V655">
        <v>43317</v>
      </c>
    </row>
    <row r="656" spans="1:22" ht="12.75" x14ac:dyDescent="0.2">
      <c r="A656" s="2">
        <v>43325.588874884255</v>
      </c>
      <c r="B656" s="1" t="s">
        <v>15</v>
      </c>
      <c r="C656" s="1" t="s">
        <v>1515</v>
      </c>
      <c r="D656" s="1">
        <v>15</v>
      </c>
      <c r="E656" s="1">
        <v>11</v>
      </c>
      <c r="F656" s="1">
        <v>1</v>
      </c>
      <c r="G656" s="4" t="s">
        <v>34</v>
      </c>
      <c r="H656" s="1" t="s">
        <v>26</v>
      </c>
      <c r="I656" s="1" t="s">
        <v>0</v>
      </c>
      <c r="K656" s="1" t="s">
        <v>293</v>
      </c>
      <c r="L656" s="1" t="s">
        <v>57</v>
      </c>
      <c r="M656" s="1" t="s">
        <v>457</v>
      </c>
      <c r="N656" s="1" t="s">
        <v>19</v>
      </c>
      <c r="O656" s="1">
        <v>0</v>
      </c>
      <c r="P656" s="1" t="s">
        <v>54</v>
      </c>
      <c r="Q656" s="1" t="s">
        <v>21</v>
      </c>
      <c r="R656" s="1" t="s">
        <v>1516</v>
      </c>
      <c r="S656" s="1" t="s">
        <v>453</v>
      </c>
      <c r="T656" s="1"/>
      <c r="U656" s="3" t="s">
        <v>171</v>
      </c>
      <c r="V656">
        <v>43317</v>
      </c>
    </row>
    <row r="657" spans="1:22" ht="12.75" x14ac:dyDescent="0.2">
      <c r="A657" s="2">
        <v>43325.590708969903</v>
      </c>
      <c r="B657" s="1" t="s">
        <v>15</v>
      </c>
      <c r="C657" s="1" t="s">
        <v>1517</v>
      </c>
      <c r="D657" s="1">
        <v>53</v>
      </c>
      <c r="E657" s="1" t="s">
        <v>1518</v>
      </c>
      <c r="F657" s="1">
        <v>6</v>
      </c>
      <c r="G657" s="1" t="s">
        <v>43</v>
      </c>
      <c r="H657" s="1" t="s">
        <v>26</v>
      </c>
      <c r="I657" s="1" t="s">
        <v>0</v>
      </c>
      <c r="K657" s="1" t="s">
        <v>27</v>
      </c>
      <c r="L657" s="1" t="s">
        <v>17</v>
      </c>
      <c r="M657" s="1" t="s">
        <v>182</v>
      </c>
      <c r="N657" s="1" t="s">
        <v>39</v>
      </c>
      <c r="O657" s="1">
        <v>0</v>
      </c>
      <c r="P657" s="1" t="s">
        <v>310</v>
      </c>
      <c r="Q657" s="1" t="s">
        <v>21</v>
      </c>
      <c r="R657" s="1" t="s">
        <v>1519</v>
      </c>
      <c r="S657" s="1" t="s">
        <v>777</v>
      </c>
      <c r="T657" s="1"/>
      <c r="U657" s="3" t="s">
        <v>1517</v>
      </c>
      <c r="V657">
        <v>43325</v>
      </c>
    </row>
    <row r="658" spans="1:22" ht="12.75" x14ac:dyDescent="0.2">
      <c r="A658" s="2">
        <v>43325.590895983798</v>
      </c>
      <c r="B658" s="1" t="s">
        <v>36</v>
      </c>
      <c r="C658" s="1" t="s">
        <v>1520</v>
      </c>
      <c r="D658" s="1">
        <v>54</v>
      </c>
      <c r="E658" s="1" t="s">
        <v>987</v>
      </c>
      <c r="F658" s="1">
        <v>14</v>
      </c>
      <c r="G658" s="4" t="s">
        <v>34</v>
      </c>
      <c r="H658" s="1" t="s">
        <v>26</v>
      </c>
      <c r="I658" s="1" t="s">
        <v>0</v>
      </c>
      <c r="K658" s="1" t="s">
        <v>27</v>
      </c>
      <c r="L658" s="1" t="s">
        <v>17</v>
      </c>
      <c r="M658" s="1" t="s">
        <v>289</v>
      </c>
      <c r="N658" s="1" t="s">
        <v>19</v>
      </c>
      <c r="O658" s="1">
        <v>0</v>
      </c>
      <c r="P658" s="1" t="s">
        <v>58</v>
      </c>
      <c r="Q658" s="1" t="s">
        <v>21</v>
      </c>
      <c r="R658" s="1" t="s">
        <v>391</v>
      </c>
      <c r="S658" s="1" t="s">
        <v>453</v>
      </c>
      <c r="T658" s="1"/>
      <c r="U658" s="3" t="s">
        <v>171</v>
      </c>
      <c r="V658">
        <v>43317</v>
      </c>
    </row>
    <row r="659" spans="1:22" ht="12.75" x14ac:dyDescent="0.2">
      <c r="A659" s="2">
        <v>43325.674018969905</v>
      </c>
      <c r="B659" s="1" t="s">
        <v>15</v>
      </c>
      <c r="C659" s="1" t="s">
        <v>1521</v>
      </c>
      <c r="D659" s="1">
        <v>67</v>
      </c>
      <c r="E659" s="1">
        <v>77</v>
      </c>
      <c r="F659" s="1">
        <v>1</v>
      </c>
      <c r="G659" s="4" t="s">
        <v>34</v>
      </c>
      <c r="H659" s="1" t="s">
        <v>26</v>
      </c>
      <c r="I659" s="1" t="s">
        <v>0</v>
      </c>
      <c r="K659" s="1" t="s">
        <v>27</v>
      </c>
      <c r="L659" s="1" t="s">
        <v>28</v>
      </c>
      <c r="M659" s="1" t="s">
        <v>29</v>
      </c>
      <c r="N659" s="1" t="s">
        <v>19</v>
      </c>
      <c r="O659" s="1">
        <v>500</v>
      </c>
      <c r="P659" s="1" t="s">
        <v>35</v>
      </c>
      <c r="Q659" s="1" t="s">
        <v>21</v>
      </c>
      <c r="R659" s="1" t="s">
        <v>1522</v>
      </c>
      <c r="S659" s="1" t="s">
        <v>1523</v>
      </c>
      <c r="T659" s="1"/>
      <c r="U659" s="3" t="s">
        <v>1522</v>
      </c>
      <c r="V659">
        <v>43325</v>
      </c>
    </row>
    <row r="660" spans="1:22" ht="12.75" x14ac:dyDescent="0.2">
      <c r="A660" s="2">
        <v>43326.38318769676</v>
      </c>
      <c r="B660" s="1" t="s">
        <v>36</v>
      </c>
      <c r="C660" s="1" t="s">
        <v>1524</v>
      </c>
      <c r="D660" s="1">
        <v>36</v>
      </c>
      <c r="E660" s="1" t="s">
        <v>966</v>
      </c>
      <c r="F660" s="1">
        <v>1</v>
      </c>
      <c r="G660" s="4" t="s">
        <v>34</v>
      </c>
      <c r="H660" s="1" t="s">
        <v>26</v>
      </c>
      <c r="I660" s="1" t="s">
        <v>0</v>
      </c>
      <c r="K660" s="1" t="s">
        <v>16</v>
      </c>
      <c r="L660" s="1" t="s">
        <v>28</v>
      </c>
      <c r="M660" s="1" t="s">
        <v>289</v>
      </c>
      <c r="N660" s="1" t="s">
        <v>51</v>
      </c>
      <c r="O660" s="1">
        <v>0</v>
      </c>
      <c r="P660" s="1" t="s">
        <v>20</v>
      </c>
      <c r="Q660" s="1" t="s">
        <v>21</v>
      </c>
      <c r="R660" s="1" t="s">
        <v>1524</v>
      </c>
      <c r="S660" s="1" t="s">
        <v>1525</v>
      </c>
      <c r="T660" s="1"/>
      <c r="U660" s="3" t="s">
        <v>1524</v>
      </c>
      <c r="V660">
        <v>43326</v>
      </c>
    </row>
    <row r="661" spans="1:22" ht="12.75" x14ac:dyDescent="0.2">
      <c r="A661" s="2">
        <v>43326.534760231487</v>
      </c>
      <c r="B661" s="1" t="s">
        <v>36</v>
      </c>
      <c r="C661" s="1" t="s">
        <v>1526</v>
      </c>
      <c r="D661" s="1">
        <v>60</v>
      </c>
      <c r="E661" s="1">
        <v>237</v>
      </c>
      <c r="F661" s="1">
        <v>6</v>
      </c>
      <c r="G661" s="4" t="s">
        <v>34</v>
      </c>
      <c r="H661" s="1" t="s">
        <v>26</v>
      </c>
      <c r="I661" s="1" t="s">
        <v>0</v>
      </c>
      <c r="K661" s="1" t="s">
        <v>145</v>
      </c>
      <c r="L661" s="1" t="s">
        <v>57</v>
      </c>
      <c r="M661" s="1" t="s">
        <v>457</v>
      </c>
      <c r="N661" s="1" t="s">
        <v>19</v>
      </c>
      <c r="O661" s="1">
        <v>0</v>
      </c>
      <c r="P661" s="1" t="s">
        <v>20</v>
      </c>
      <c r="Q661" s="1" t="s">
        <v>21</v>
      </c>
      <c r="R661" s="1" t="s">
        <v>1527</v>
      </c>
      <c r="S661" s="1" t="s">
        <v>453</v>
      </c>
      <c r="T661" s="1"/>
      <c r="U661" s="3" t="s">
        <v>171</v>
      </c>
      <c r="V661">
        <v>43326</v>
      </c>
    </row>
    <row r="662" spans="1:22" ht="12.75" x14ac:dyDescent="0.2">
      <c r="A662" s="2">
        <v>43326.536590810181</v>
      </c>
      <c r="B662" s="1" t="s">
        <v>15</v>
      </c>
      <c r="C662" s="1" t="s">
        <v>1528</v>
      </c>
      <c r="D662" s="1">
        <v>44</v>
      </c>
      <c r="E662" s="1">
        <v>118</v>
      </c>
      <c r="F662" s="1">
        <v>10</v>
      </c>
      <c r="G662" s="1" t="s">
        <v>25</v>
      </c>
      <c r="H662" s="1" t="s">
        <v>26</v>
      </c>
      <c r="I662" s="1" t="s">
        <v>0</v>
      </c>
      <c r="K662" s="1" t="s">
        <v>50</v>
      </c>
      <c r="L662" s="1" t="s">
        <v>57</v>
      </c>
      <c r="M662" s="1" t="s">
        <v>457</v>
      </c>
      <c r="N662" s="1" t="s">
        <v>19</v>
      </c>
      <c r="O662" s="1">
        <v>0</v>
      </c>
      <c r="P662" s="1" t="s">
        <v>556</v>
      </c>
      <c r="Q662" s="1" t="s">
        <v>21</v>
      </c>
      <c r="R662" s="1" t="s">
        <v>201</v>
      </c>
      <c r="S662" s="1" t="s">
        <v>453</v>
      </c>
      <c r="T662" s="1"/>
      <c r="U662" s="3" t="s">
        <v>171</v>
      </c>
      <c r="V662">
        <v>43308</v>
      </c>
    </row>
    <row r="663" spans="1:22" ht="12.75" x14ac:dyDescent="0.2">
      <c r="A663" s="2">
        <v>43326.54205585648</v>
      </c>
      <c r="B663" s="1" t="s">
        <v>22</v>
      </c>
      <c r="C663" s="1" t="s">
        <v>1529</v>
      </c>
      <c r="D663" s="1">
        <v>38</v>
      </c>
      <c r="E663" s="1" t="s">
        <v>1530</v>
      </c>
      <c r="F663" s="1">
        <v>1</v>
      </c>
      <c r="G663" s="1" t="s">
        <v>70</v>
      </c>
      <c r="H663" s="1" t="s">
        <v>26</v>
      </c>
      <c r="I663" s="1" t="s">
        <v>0</v>
      </c>
      <c r="K663" s="1" t="s">
        <v>27</v>
      </c>
      <c r="L663" s="1" t="s">
        <v>57</v>
      </c>
      <c r="M663" s="1" t="s">
        <v>457</v>
      </c>
      <c r="N663" s="1" t="s">
        <v>19</v>
      </c>
      <c r="O663" s="1">
        <v>0</v>
      </c>
      <c r="P663" s="1" t="s">
        <v>20</v>
      </c>
      <c r="Q663" s="1" t="s">
        <v>21</v>
      </c>
      <c r="R663" s="1" t="s">
        <v>201</v>
      </c>
      <c r="S663" s="1" t="s">
        <v>453</v>
      </c>
      <c r="T663" s="1"/>
      <c r="U663" s="3" t="s">
        <v>171</v>
      </c>
      <c r="V663">
        <v>43326</v>
      </c>
    </row>
    <row r="664" spans="1:22" ht="12.75" x14ac:dyDescent="0.2">
      <c r="A664" s="2">
        <v>43326.636943749996</v>
      </c>
      <c r="B664" s="1" t="s">
        <v>36</v>
      </c>
      <c r="C664" s="1" t="s">
        <v>1582</v>
      </c>
      <c r="D664" s="1">
        <v>47</v>
      </c>
      <c r="E664" s="1" t="s">
        <v>1583</v>
      </c>
      <c r="F664" s="1">
        <v>1</v>
      </c>
      <c r="G664" s="4" t="s">
        <v>34</v>
      </c>
      <c r="H664" s="1" t="s">
        <v>26</v>
      </c>
      <c r="I664" s="1" t="s">
        <v>0</v>
      </c>
      <c r="K664" s="1" t="s">
        <v>50</v>
      </c>
      <c r="L664" s="1" t="s">
        <v>57</v>
      </c>
      <c r="M664" s="1" t="s">
        <v>457</v>
      </c>
      <c r="N664" s="1" t="s">
        <v>19</v>
      </c>
      <c r="O664" s="1">
        <v>0</v>
      </c>
      <c r="P664" s="1" t="s">
        <v>757</v>
      </c>
      <c r="Q664" s="1" t="s">
        <v>21</v>
      </c>
      <c r="R664" s="1" t="s">
        <v>1584</v>
      </c>
      <c r="S664" s="1" t="s">
        <v>1585</v>
      </c>
      <c r="T664" s="1"/>
      <c r="U664" s="3" t="s">
        <v>1586</v>
      </c>
      <c r="V664">
        <v>43326</v>
      </c>
    </row>
    <row r="665" spans="1:22" ht="12.75" x14ac:dyDescent="0.2">
      <c r="A665" s="2">
        <v>43326.667975254633</v>
      </c>
      <c r="B665" s="1" t="s">
        <v>36</v>
      </c>
      <c r="C665" s="1" t="s">
        <v>1587</v>
      </c>
      <c r="D665" s="1">
        <v>46</v>
      </c>
      <c r="E665" s="1" t="s">
        <v>1588</v>
      </c>
      <c r="F665" s="1">
        <v>6</v>
      </c>
      <c r="G665" s="4" t="s">
        <v>80</v>
      </c>
      <c r="H665" s="1" t="s">
        <v>26</v>
      </c>
      <c r="I665" s="1" t="s">
        <v>0</v>
      </c>
      <c r="K665" s="1" t="s">
        <v>145</v>
      </c>
      <c r="L665" s="1" t="s">
        <v>28</v>
      </c>
      <c r="M665" s="1" t="s">
        <v>29</v>
      </c>
      <c r="N665" s="1" t="s">
        <v>19</v>
      </c>
      <c r="O665" s="1">
        <v>300</v>
      </c>
      <c r="P665" s="1" t="s">
        <v>71</v>
      </c>
      <c r="Q665" s="1" t="s">
        <v>21</v>
      </c>
      <c r="R665" s="1" t="s">
        <v>1180</v>
      </c>
      <c r="S665" s="1" t="s">
        <v>1217</v>
      </c>
      <c r="T665" s="1"/>
      <c r="U665" s="3" t="s">
        <v>1176</v>
      </c>
      <c r="V665">
        <v>43326</v>
      </c>
    </row>
    <row r="666" spans="1:22" ht="12.75" x14ac:dyDescent="0.2">
      <c r="A666" s="2">
        <v>43326.672396585651</v>
      </c>
      <c r="B666" s="1" t="s">
        <v>36</v>
      </c>
      <c r="C666" s="1" t="s">
        <v>1589</v>
      </c>
      <c r="D666" s="1">
        <v>53</v>
      </c>
      <c r="E666" s="1" t="s">
        <v>615</v>
      </c>
      <c r="F666" s="1">
        <v>1</v>
      </c>
      <c r="G666" s="4" t="s">
        <v>80</v>
      </c>
      <c r="H666" s="1" t="s">
        <v>26</v>
      </c>
      <c r="I666" s="1" t="s">
        <v>0</v>
      </c>
      <c r="K666" s="1" t="s">
        <v>27</v>
      </c>
      <c r="L666" s="1" t="s">
        <v>28</v>
      </c>
      <c r="M666" s="1" t="s">
        <v>29</v>
      </c>
      <c r="N666" s="1" t="s">
        <v>19</v>
      </c>
      <c r="O666" s="1" t="s">
        <v>1219</v>
      </c>
      <c r="P666" s="1" t="s">
        <v>71</v>
      </c>
      <c r="Q666" s="1" t="s">
        <v>21</v>
      </c>
      <c r="R666" s="1" t="s">
        <v>1172</v>
      </c>
      <c r="S666" s="1" t="s">
        <v>1230</v>
      </c>
      <c r="T666" s="1"/>
      <c r="U666" s="3" t="s">
        <v>1590</v>
      </c>
      <c r="V666">
        <v>43326</v>
      </c>
    </row>
    <row r="667" spans="1:22" ht="12.75" x14ac:dyDescent="0.2">
      <c r="A667" s="2">
        <v>43326.675222766207</v>
      </c>
      <c r="B667" s="1" t="s">
        <v>36</v>
      </c>
      <c r="C667" s="1" t="s">
        <v>1591</v>
      </c>
      <c r="D667" s="1">
        <v>47</v>
      </c>
      <c r="E667" s="1" t="s">
        <v>24</v>
      </c>
      <c r="F667" s="1">
        <v>1</v>
      </c>
      <c r="G667" s="4" t="s">
        <v>80</v>
      </c>
      <c r="H667" s="1" t="s">
        <v>26</v>
      </c>
      <c r="I667" s="1" t="s">
        <v>0</v>
      </c>
      <c r="K667" s="1" t="s">
        <v>16</v>
      </c>
      <c r="L667" s="1" t="s">
        <v>28</v>
      </c>
      <c r="M667" s="1" t="s">
        <v>29</v>
      </c>
      <c r="N667" s="1" t="s">
        <v>19</v>
      </c>
      <c r="O667" s="1">
        <v>500</v>
      </c>
      <c r="P667" s="1" t="s">
        <v>84</v>
      </c>
      <c r="Q667" s="1" t="s">
        <v>21</v>
      </c>
      <c r="R667" s="1" t="s">
        <v>1172</v>
      </c>
      <c r="S667" s="1" t="s">
        <v>1217</v>
      </c>
      <c r="T667" s="1"/>
      <c r="U667" s="3" t="s">
        <v>1592</v>
      </c>
      <c r="V667">
        <v>43326</v>
      </c>
    </row>
    <row r="668" spans="1:22" ht="12.75" x14ac:dyDescent="0.2">
      <c r="A668" s="2">
        <v>43326.678695474533</v>
      </c>
      <c r="B668" s="1" t="s">
        <v>36</v>
      </c>
      <c r="C668" s="1" t="s">
        <v>1593</v>
      </c>
      <c r="D668" s="1">
        <v>57</v>
      </c>
      <c r="E668" s="1" t="s">
        <v>1568</v>
      </c>
      <c r="F668" s="1">
        <v>2</v>
      </c>
      <c r="G668" s="4" t="s">
        <v>80</v>
      </c>
      <c r="H668" s="1" t="s">
        <v>26</v>
      </c>
      <c r="I668" s="1" t="s">
        <v>0</v>
      </c>
      <c r="K668" s="1" t="s">
        <v>27</v>
      </c>
      <c r="L668" s="1" t="s">
        <v>28</v>
      </c>
      <c r="M668" s="1" t="s">
        <v>29</v>
      </c>
      <c r="N668" s="1" t="s">
        <v>19</v>
      </c>
      <c r="O668" s="1">
        <v>300</v>
      </c>
      <c r="P668" s="1" t="s">
        <v>635</v>
      </c>
      <c r="Q668" s="1" t="s">
        <v>21</v>
      </c>
      <c r="R668" s="1" t="s">
        <v>1172</v>
      </c>
      <c r="S668" s="1" t="s">
        <v>1217</v>
      </c>
      <c r="T668" s="1"/>
      <c r="U668" s="3" t="s">
        <v>1176</v>
      </c>
      <c r="V668">
        <v>43326</v>
      </c>
    </row>
    <row r="669" spans="1:22" ht="12.75" x14ac:dyDescent="0.2">
      <c r="A669" s="2">
        <v>43326.682161574077</v>
      </c>
      <c r="B669" s="1" t="s">
        <v>36</v>
      </c>
      <c r="C669" s="1" t="s">
        <v>1594</v>
      </c>
      <c r="D669" s="1">
        <v>58</v>
      </c>
      <c r="E669" s="1" t="s">
        <v>1263</v>
      </c>
      <c r="F669" s="1">
        <v>1</v>
      </c>
      <c r="G669" s="4" t="s">
        <v>80</v>
      </c>
      <c r="H669" s="1" t="s">
        <v>26</v>
      </c>
      <c r="I669" s="1" t="s">
        <v>0</v>
      </c>
      <c r="K669" s="1" t="s">
        <v>16</v>
      </c>
      <c r="L669" s="1" t="s">
        <v>28</v>
      </c>
      <c r="M669" s="1" t="s">
        <v>29</v>
      </c>
      <c r="N669" s="1" t="s">
        <v>19</v>
      </c>
      <c r="O669" s="1">
        <v>200</v>
      </c>
      <c r="P669" s="1" t="s">
        <v>210</v>
      </c>
      <c r="Q669" s="1" t="s">
        <v>21</v>
      </c>
      <c r="R669" s="1" t="s">
        <v>1172</v>
      </c>
      <c r="S669" s="1" t="s">
        <v>1217</v>
      </c>
      <c r="T669" s="1"/>
      <c r="U669" s="3" t="s">
        <v>1176</v>
      </c>
      <c r="V669">
        <v>43326</v>
      </c>
    </row>
    <row r="670" spans="1:22" ht="12.75" x14ac:dyDescent="0.2">
      <c r="A670" s="2">
        <v>43326.684568310186</v>
      </c>
      <c r="B670" s="1" t="s">
        <v>36</v>
      </c>
      <c r="C670" s="1" t="s">
        <v>1595</v>
      </c>
      <c r="D670" s="1">
        <v>63</v>
      </c>
      <c r="E670" s="1">
        <v>30</v>
      </c>
      <c r="F670" s="1">
        <v>2</v>
      </c>
      <c r="G670" s="4" t="s">
        <v>80</v>
      </c>
      <c r="H670" s="1" t="s">
        <v>26</v>
      </c>
      <c r="I670" s="1" t="s">
        <v>0</v>
      </c>
      <c r="K670" s="1" t="s">
        <v>27</v>
      </c>
      <c r="L670" s="1" t="s">
        <v>28</v>
      </c>
      <c r="M670" s="1" t="s">
        <v>29</v>
      </c>
      <c r="N670" s="1" t="s">
        <v>19</v>
      </c>
      <c r="O670" s="1">
        <v>300</v>
      </c>
      <c r="P670" s="1" t="s">
        <v>210</v>
      </c>
      <c r="Q670" s="1" t="s">
        <v>21</v>
      </c>
      <c r="R670" s="1" t="s">
        <v>1175</v>
      </c>
      <c r="S670" s="1" t="s">
        <v>1105</v>
      </c>
      <c r="T670" s="1"/>
      <c r="U670" s="3" t="s">
        <v>1176</v>
      </c>
      <c r="V670" s="1">
        <v>43326</v>
      </c>
    </row>
    <row r="671" spans="1:22" ht="12.75" x14ac:dyDescent="0.2">
      <c r="A671" s="2">
        <v>43326.688413900461</v>
      </c>
      <c r="B671" s="1" t="s">
        <v>36</v>
      </c>
      <c r="C671" s="1" t="s">
        <v>1596</v>
      </c>
      <c r="D671" s="1">
        <v>53</v>
      </c>
      <c r="E671" s="1">
        <v>67</v>
      </c>
      <c r="F671" s="1">
        <v>2</v>
      </c>
      <c r="G671" s="4" t="s">
        <v>80</v>
      </c>
      <c r="H671" s="1" t="s">
        <v>26</v>
      </c>
      <c r="I671" s="1" t="s">
        <v>0</v>
      </c>
      <c r="K671" s="1" t="s">
        <v>27</v>
      </c>
      <c r="L671" s="1" t="s">
        <v>28</v>
      </c>
      <c r="M671" s="1" t="s">
        <v>29</v>
      </c>
      <c r="N671" s="1" t="s">
        <v>19</v>
      </c>
      <c r="O671" s="1">
        <v>300</v>
      </c>
      <c r="P671" s="1" t="s">
        <v>635</v>
      </c>
      <c r="Q671" s="1" t="s">
        <v>21</v>
      </c>
      <c r="R671" s="1" t="s">
        <v>1597</v>
      </c>
      <c r="S671" s="1" t="s">
        <v>1217</v>
      </c>
      <c r="T671" s="1"/>
      <c r="U671" s="3" t="s">
        <v>1176</v>
      </c>
      <c r="V671" s="1">
        <v>43326</v>
      </c>
    </row>
    <row r="672" spans="1:22" ht="12.75" x14ac:dyDescent="0.2">
      <c r="A672" s="2">
        <v>43326.720082673608</v>
      </c>
      <c r="B672" s="1" t="s">
        <v>36</v>
      </c>
      <c r="C672" s="1" t="s">
        <v>1598</v>
      </c>
      <c r="D672" s="1">
        <v>55</v>
      </c>
      <c r="E672" s="1">
        <v>100</v>
      </c>
      <c r="F672" s="1">
        <v>2</v>
      </c>
      <c r="G672" s="4" t="s">
        <v>80</v>
      </c>
      <c r="H672" s="1" t="s">
        <v>26</v>
      </c>
      <c r="I672" s="1" t="s">
        <v>0</v>
      </c>
      <c r="K672" s="1" t="s">
        <v>27</v>
      </c>
      <c r="L672" s="1" t="s">
        <v>28</v>
      </c>
      <c r="M672" s="1" t="s">
        <v>29</v>
      </c>
      <c r="N672" s="1" t="s">
        <v>19</v>
      </c>
      <c r="O672" s="1">
        <v>400</v>
      </c>
      <c r="P672" s="1" t="s">
        <v>141</v>
      </c>
      <c r="Q672" s="1" t="s">
        <v>21</v>
      </c>
      <c r="R672" s="1" t="s">
        <v>1172</v>
      </c>
      <c r="S672" s="1" t="s">
        <v>1217</v>
      </c>
      <c r="T672" s="1"/>
      <c r="U672" s="3" t="s">
        <v>1176</v>
      </c>
      <c r="V672" s="1">
        <v>43326</v>
      </c>
    </row>
    <row r="673" spans="1:22" ht="12.75" x14ac:dyDescent="0.2">
      <c r="A673" s="2">
        <v>43326.722847893514</v>
      </c>
      <c r="B673" s="1" t="s">
        <v>36</v>
      </c>
      <c r="C673" s="1" t="s">
        <v>1599</v>
      </c>
      <c r="D673" s="1">
        <v>39</v>
      </c>
      <c r="E673" s="1" t="s">
        <v>1600</v>
      </c>
      <c r="F673" s="1">
        <v>2</v>
      </c>
      <c r="G673" s="4" t="s">
        <v>80</v>
      </c>
      <c r="H673" s="1" t="s">
        <v>26</v>
      </c>
      <c r="I673" s="1" t="s">
        <v>0</v>
      </c>
      <c r="K673" s="1" t="s">
        <v>145</v>
      </c>
      <c r="L673" s="1" t="s">
        <v>28</v>
      </c>
      <c r="M673" s="1" t="s">
        <v>29</v>
      </c>
      <c r="N673" s="1" t="s">
        <v>19</v>
      </c>
      <c r="O673" s="1">
        <v>400</v>
      </c>
      <c r="P673" s="1" t="s">
        <v>101</v>
      </c>
      <c r="Q673" s="1" t="s">
        <v>21</v>
      </c>
      <c r="R673" s="1" t="s">
        <v>1180</v>
      </c>
      <c r="S673" s="1" t="s">
        <v>1217</v>
      </c>
      <c r="T673" s="1"/>
      <c r="U673" s="3" t="s">
        <v>1601</v>
      </c>
      <c r="V673">
        <v>43326</v>
      </c>
    </row>
    <row r="674" spans="1:22" ht="12.75" x14ac:dyDescent="0.2">
      <c r="A674" s="2">
        <v>43326.72559574074</v>
      </c>
      <c r="B674" s="1" t="s">
        <v>22</v>
      </c>
      <c r="C674" s="1" t="s">
        <v>1602</v>
      </c>
      <c r="D674" s="1">
        <v>53</v>
      </c>
      <c r="E674" s="1">
        <v>101</v>
      </c>
      <c r="F674" s="1">
        <v>2</v>
      </c>
      <c r="G674" s="4" t="s">
        <v>80</v>
      </c>
      <c r="H674" s="1" t="s">
        <v>26</v>
      </c>
      <c r="I674" s="1" t="s">
        <v>0</v>
      </c>
      <c r="K674" s="1" t="s">
        <v>145</v>
      </c>
      <c r="L674" s="1" t="s">
        <v>28</v>
      </c>
      <c r="M674" s="1" t="s">
        <v>29</v>
      </c>
      <c r="N674" s="1" t="s">
        <v>19</v>
      </c>
      <c r="O674" s="1">
        <v>350</v>
      </c>
      <c r="P674" s="1" t="s">
        <v>262</v>
      </c>
      <c r="Q674" s="1" t="s">
        <v>21</v>
      </c>
      <c r="R674" s="1" t="s">
        <v>1172</v>
      </c>
      <c r="S674" s="1" t="s">
        <v>1217</v>
      </c>
      <c r="T674" s="1"/>
      <c r="U674" s="3" t="s">
        <v>1176</v>
      </c>
      <c r="V674">
        <v>43326</v>
      </c>
    </row>
    <row r="675" spans="1:22" ht="12.75" x14ac:dyDescent="0.2">
      <c r="A675" s="2">
        <v>43326.73299827546</v>
      </c>
      <c r="B675" s="1" t="s">
        <v>36</v>
      </c>
      <c r="C675" s="1" t="s">
        <v>1603</v>
      </c>
      <c r="D675" s="1">
        <v>54</v>
      </c>
      <c r="E675" s="1">
        <v>15</v>
      </c>
      <c r="F675" s="1">
        <v>2</v>
      </c>
      <c r="G675" s="4" t="s">
        <v>80</v>
      </c>
      <c r="H675" s="1" t="s">
        <v>26</v>
      </c>
      <c r="I675" s="1" t="s">
        <v>0</v>
      </c>
      <c r="K675" s="1" t="s">
        <v>16</v>
      </c>
      <c r="L675" s="1" t="s">
        <v>28</v>
      </c>
      <c r="M675" s="1" t="s">
        <v>29</v>
      </c>
      <c r="N675" s="1" t="s">
        <v>19</v>
      </c>
      <c r="O675" s="1" t="s">
        <v>1604</v>
      </c>
      <c r="P675" s="1" t="s">
        <v>101</v>
      </c>
      <c r="Q675" s="1" t="s">
        <v>21</v>
      </c>
      <c r="R675" s="1" t="s">
        <v>1605</v>
      </c>
      <c r="S675" s="1" t="s">
        <v>1217</v>
      </c>
      <c r="T675" s="1"/>
      <c r="U675" s="3" t="s">
        <v>1606</v>
      </c>
      <c r="V675">
        <v>43326</v>
      </c>
    </row>
    <row r="676" spans="1:22" ht="12.75" x14ac:dyDescent="0.2">
      <c r="A676" s="2">
        <v>43326.735465543985</v>
      </c>
      <c r="B676" s="1" t="s">
        <v>36</v>
      </c>
      <c r="C676" s="1" t="s">
        <v>1607</v>
      </c>
      <c r="D676" s="1">
        <v>66</v>
      </c>
      <c r="E676" s="1">
        <v>106</v>
      </c>
      <c r="F676" s="1">
        <v>2</v>
      </c>
      <c r="G676" s="4" t="s">
        <v>80</v>
      </c>
      <c r="H676" s="1" t="s">
        <v>26</v>
      </c>
      <c r="I676" s="1" t="s">
        <v>0</v>
      </c>
      <c r="K676" s="1" t="s">
        <v>27</v>
      </c>
      <c r="L676" s="1" t="s">
        <v>28</v>
      </c>
      <c r="M676" s="1" t="s">
        <v>29</v>
      </c>
      <c r="N676" s="1" t="s">
        <v>19</v>
      </c>
      <c r="O676" s="1" t="s">
        <v>1608</v>
      </c>
      <c r="P676" s="1" t="s">
        <v>101</v>
      </c>
      <c r="Q676" s="1" t="s">
        <v>21</v>
      </c>
      <c r="R676" s="1" t="s">
        <v>1172</v>
      </c>
      <c r="S676" s="1" t="s">
        <v>1217</v>
      </c>
      <c r="T676" s="1"/>
      <c r="U676" s="3" t="s">
        <v>1176</v>
      </c>
      <c r="V676">
        <v>43326</v>
      </c>
    </row>
    <row r="677" spans="1:22" ht="12.75" x14ac:dyDescent="0.2">
      <c r="A677" s="2">
        <v>43326.738392268519</v>
      </c>
      <c r="B677" s="1" t="s">
        <v>36</v>
      </c>
      <c r="C677" s="1" t="s">
        <v>1609</v>
      </c>
      <c r="D677" s="1">
        <v>44</v>
      </c>
      <c r="E677" s="1" t="s">
        <v>284</v>
      </c>
      <c r="F677" s="1">
        <v>2</v>
      </c>
      <c r="G677" s="4" t="s">
        <v>80</v>
      </c>
      <c r="H677" s="1" t="s">
        <v>26</v>
      </c>
      <c r="I677" s="1" t="s">
        <v>0</v>
      </c>
      <c r="K677" s="1" t="s">
        <v>27</v>
      </c>
      <c r="L677" s="1" t="s">
        <v>28</v>
      </c>
      <c r="M677" s="1" t="s">
        <v>29</v>
      </c>
      <c r="N677" s="1" t="s">
        <v>19</v>
      </c>
      <c r="O677" s="1">
        <v>300</v>
      </c>
      <c r="P677" s="1" t="s">
        <v>141</v>
      </c>
      <c r="Q677" s="1" t="s">
        <v>21</v>
      </c>
      <c r="R677" s="1" t="s">
        <v>1172</v>
      </c>
      <c r="S677" s="1" t="s">
        <v>1217</v>
      </c>
      <c r="T677" s="1"/>
      <c r="U677" s="3" t="s">
        <v>1176</v>
      </c>
      <c r="V677">
        <v>43326</v>
      </c>
    </row>
    <row r="678" spans="1:22" ht="12.75" x14ac:dyDescent="0.2">
      <c r="A678" s="2">
        <v>43326.741137581019</v>
      </c>
      <c r="B678" s="1" t="s">
        <v>36</v>
      </c>
      <c r="C678" s="1" t="s">
        <v>1610</v>
      </c>
      <c r="D678" s="1">
        <v>60</v>
      </c>
      <c r="E678" s="1">
        <v>107</v>
      </c>
      <c r="F678" s="1">
        <v>2</v>
      </c>
      <c r="G678" s="4" t="s">
        <v>80</v>
      </c>
      <c r="H678" s="1" t="s">
        <v>26</v>
      </c>
      <c r="I678" s="1" t="s">
        <v>0</v>
      </c>
      <c r="K678" s="1" t="s">
        <v>27</v>
      </c>
      <c r="L678" s="1" t="s">
        <v>28</v>
      </c>
      <c r="M678" s="1" t="s">
        <v>29</v>
      </c>
      <c r="N678" s="1" t="s">
        <v>19</v>
      </c>
      <c r="O678" s="1">
        <v>300</v>
      </c>
      <c r="P678" s="1" t="s">
        <v>101</v>
      </c>
      <c r="Q678" s="1" t="s">
        <v>21</v>
      </c>
      <c r="R678" s="1" t="s">
        <v>1605</v>
      </c>
      <c r="S678" s="1" t="s">
        <v>1217</v>
      </c>
      <c r="T678" s="1"/>
      <c r="U678" s="3" t="s">
        <v>1176</v>
      </c>
      <c r="V678">
        <v>43326</v>
      </c>
    </row>
    <row r="679" spans="1:22" ht="12.75" x14ac:dyDescent="0.2">
      <c r="A679" s="2">
        <v>43326.744005243054</v>
      </c>
      <c r="B679" s="1" t="s">
        <v>36</v>
      </c>
      <c r="C679" s="1" t="s">
        <v>1611</v>
      </c>
      <c r="D679" s="1">
        <v>52</v>
      </c>
      <c r="E679" s="1" t="s">
        <v>107</v>
      </c>
      <c r="F679" s="1">
        <v>2</v>
      </c>
      <c r="G679" s="4" t="s">
        <v>80</v>
      </c>
      <c r="H679" s="1" t="s">
        <v>26</v>
      </c>
      <c r="I679" s="1" t="s">
        <v>0</v>
      </c>
      <c r="K679" s="1" t="s">
        <v>16</v>
      </c>
      <c r="L679" s="1" t="s">
        <v>28</v>
      </c>
      <c r="M679" s="1" t="s">
        <v>29</v>
      </c>
      <c r="N679" s="1" t="s">
        <v>19</v>
      </c>
      <c r="O679" s="1">
        <v>500</v>
      </c>
      <c r="P679" s="1" t="s">
        <v>101</v>
      </c>
      <c r="Q679" s="1" t="s">
        <v>21</v>
      </c>
      <c r="R679" s="1" t="s">
        <v>1612</v>
      </c>
      <c r="S679" s="1" t="s">
        <v>1613</v>
      </c>
      <c r="T679" s="1"/>
      <c r="U679" s="3" t="s">
        <v>1176</v>
      </c>
      <c r="V679">
        <v>43326</v>
      </c>
    </row>
    <row r="680" spans="1:22" ht="12.75" x14ac:dyDescent="0.2">
      <c r="A680" s="2">
        <v>43326.74887333333</v>
      </c>
      <c r="B680" s="1" t="s">
        <v>36</v>
      </c>
      <c r="C680" s="1" t="s">
        <v>1614</v>
      </c>
      <c r="D680" s="1">
        <v>46</v>
      </c>
      <c r="E680" s="1" t="s">
        <v>470</v>
      </c>
      <c r="F680" s="1">
        <v>4</v>
      </c>
      <c r="G680" s="4" t="s">
        <v>80</v>
      </c>
      <c r="H680" s="1" t="s">
        <v>26</v>
      </c>
      <c r="I680" s="1" t="s">
        <v>0</v>
      </c>
      <c r="K680" s="1" t="s">
        <v>27</v>
      </c>
      <c r="L680" s="1" t="s">
        <v>28</v>
      </c>
      <c r="M680" s="1" t="s">
        <v>29</v>
      </c>
      <c r="N680" s="1" t="s">
        <v>19</v>
      </c>
      <c r="O680" s="1">
        <v>600</v>
      </c>
      <c r="P680" s="1" t="s">
        <v>71</v>
      </c>
      <c r="Q680" s="1" t="s">
        <v>21</v>
      </c>
      <c r="R680" s="1" t="s">
        <v>1172</v>
      </c>
      <c r="S680" s="1" t="s">
        <v>1217</v>
      </c>
      <c r="T680" s="1"/>
      <c r="U680" s="3" t="s">
        <v>1176</v>
      </c>
      <c r="V680">
        <v>43318</v>
      </c>
    </row>
    <row r="681" spans="1:22" ht="12.75" x14ac:dyDescent="0.2">
      <c r="A681" s="2">
        <v>43326.755624583333</v>
      </c>
      <c r="B681" s="1" t="s">
        <v>36</v>
      </c>
      <c r="C681" s="1" t="s">
        <v>1615</v>
      </c>
      <c r="D681" s="1">
        <v>39</v>
      </c>
      <c r="E681" s="1" t="s">
        <v>117</v>
      </c>
      <c r="F681" s="1">
        <v>5</v>
      </c>
      <c r="G681" s="4" t="s">
        <v>80</v>
      </c>
      <c r="H681" s="1" t="s">
        <v>26</v>
      </c>
      <c r="I681" s="1" t="s">
        <v>0</v>
      </c>
      <c r="K681" s="1" t="s">
        <v>27</v>
      </c>
      <c r="L681" s="1" t="s">
        <v>28</v>
      </c>
      <c r="M681" s="1" t="s">
        <v>87</v>
      </c>
      <c r="N681" s="1" t="s">
        <v>19</v>
      </c>
      <c r="O681" s="1">
        <v>500</v>
      </c>
      <c r="P681" s="1" t="s">
        <v>71</v>
      </c>
      <c r="Q681" s="1" t="s">
        <v>21</v>
      </c>
      <c r="R681" s="1" t="s">
        <v>1172</v>
      </c>
      <c r="S681" s="1" t="s">
        <v>1217</v>
      </c>
      <c r="T681" s="1"/>
      <c r="U681" s="3" t="s">
        <v>1176</v>
      </c>
      <c r="V681">
        <v>43326</v>
      </c>
    </row>
    <row r="682" spans="1:22" ht="12.75" x14ac:dyDescent="0.2">
      <c r="A682" s="2">
        <v>43326.776807222224</v>
      </c>
      <c r="B682" s="1" t="s">
        <v>22</v>
      </c>
      <c r="C682" s="1" t="s">
        <v>1616</v>
      </c>
      <c r="D682" s="1">
        <v>28</v>
      </c>
      <c r="E682" s="1" t="s">
        <v>1532</v>
      </c>
      <c r="F682" s="1">
        <v>8</v>
      </c>
      <c r="G682" s="4" t="s">
        <v>34</v>
      </c>
      <c r="H682" s="1" t="s">
        <v>26</v>
      </c>
      <c r="I682" s="1" t="s">
        <v>0</v>
      </c>
      <c r="K682" s="1" t="s">
        <v>103</v>
      </c>
      <c r="L682" s="1" t="s">
        <v>57</v>
      </c>
      <c r="M682" s="1" t="s">
        <v>457</v>
      </c>
      <c r="N682" s="1" t="s">
        <v>19</v>
      </c>
      <c r="O682" s="1">
        <v>0</v>
      </c>
      <c r="P682" s="1" t="s">
        <v>1617</v>
      </c>
      <c r="Q682" s="1" t="s">
        <v>21</v>
      </c>
      <c r="R682" s="1" t="s">
        <v>1618</v>
      </c>
      <c r="S682" s="1" t="s">
        <v>291</v>
      </c>
      <c r="T682" s="1"/>
      <c r="U682" s="3" t="s">
        <v>1618</v>
      </c>
      <c r="V682">
        <v>43326</v>
      </c>
    </row>
    <row r="683" spans="1:22" ht="12.75" x14ac:dyDescent="0.2">
      <c r="A683" s="2">
        <v>43326.819932129627</v>
      </c>
      <c r="B683" s="1" t="s">
        <v>36</v>
      </c>
      <c r="C683" s="1" t="s">
        <v>1619</v>
      </c>
      <c r="D683" s="1">
        <v>33</v>
      </c>
      <c r="E683" s="5" t="s">
        <v>24</v>
      </c>
      <c r="F683" s="1">
        <v>1</v>
      </c>
      <c r="G683" s="4" t="s">
        <v>80</v>
      </c>
      <c r="H683" s="1" t="s">
        <v>26</v>
      </c>
      <c r="I683" s="1" t="s">
        <v>0</v>
      </c>
      <c r="K683" s="1" t="s">
        <v>16</v>
      </c>
      <c r="L683" s="1" t="s">
        <v>28</v>
      </c>
      <c r="M683" s="1" t="s">
        <v>29</v>
      </c>
      <c r="N683" s="1" t="s">
        <v>19</v>
      </c>
      <c r="O683" s="1">
        <v>500</v>
      </c>
      <c r="P683" s="1" t="s">
        <v>71</v>
      </c>
      <c r="Q683" s="1" t="s">
        <v>21</v>
      </c>
      <c r="R683" s="1" t="s">
        <v>1172</v>
      </c>
      <c r="S683" s="1" t="s">
        <v>1217</v>
      </c>
      <c r="T683" s="1"/>
      <c r="U683" s="3" t="s">
        <v>1176</v>
      </c>
      <c r="V683">
        <v>43326</v>
      </c>
    </row>
    <row r="684" spans="1:22" ht="12.75" x14ac:dyDescent="0.2">
      <c r="A684" s="2">
        <v>43326.822702835649</v>
      </c>
      <c r="B684" s="1" t="s">
        <v>36</v>
      </c>
      <c r="C684" s="1" t="s">
        <v>1620</v>
      </c>
      <c r="D684" s="1">
        <v>48</v>
      </c>
      <c r="E684" s="1" t="s">
        <v>1621</v>
      </c>
      <c r="F684" s="1">
        <v>5</v>
      </c>
      <c r="G684" s="4" t="s">
        <v>80</v>
      </c>
      <c r="H684" s="1" t="s">
        <v>26</v>
      </c>
      <c r="I684" s="1" t="s">
        <v>0</v>
      </c>
      <c r="K684" s="1" t="s">
        <v>27</v>
      </c>
      <c r="L684" s="1" t="s">
        <v>28</v>
      </c>
      <c r="M684" s="1" t="s">
        <v>29</v>
      </c>
      <c r="N684" s="1" t="s">
        <v>19</v>
      </c>
      <c r="O684" s="6" t="s">
        <v>1219</v>
      </c>
      <c r="P684" s="1" t="s">
        <v>84</v>
      </c>
      <c r="Q684" s="1" t="s">
        <v>21</v>
      </c>
      <c r="R684" s="1" t="s">
        <v>1172</v>
      </c>
      <c r="S684" s="1" t="s">
        <v>1217</v>
      </c>
      <c r="T684" s="1"/>
      <c r="U684" s="3" t="s">
        <v>1176</v>
      </c>
      <c r="V684">
        <v>43326</v>
      </c>
    </row>
    <row r="685" spans="1:22" ht="12.75" x14ac:dyDescent="0.2">
      <c r="A685" s="2">
        <v>43326.824669027774</v>
      </c>
      <c r="B685" s="1" t="s">
        <v>36</v>
      </c>
      <c r="C685" s="1" t="s">
        <v>1622</v>
      </c>
      <c r="D685" s="1">
        <v>51</v>
      </c>
      <c r="E685" s="1">
        <v>235</v>
      </c>
      <c r="F685" s="1">
        <v>9</v>
      </c>
      <c r="G685" s="4" t="s">
        <v>34</v>
      </c>
      <c r="H685" s="1" t="s">
        <v>26</v>
      </c>
      <c r="I685" s="1" t="s">
        <v>0</v>
      </c>
      <c r="K685" s="1" t="s">
        <v>27</v>
      </c>
      <c r="L685" s="1" t="s">
        <v>17</v>
      </c>
      <c r="M685" s="1" t="s">
        <v>289</v>
      </c>
      <c r="N685" s="1" t="s">
        <v>19</v>
      </c>
      <c r="O685" s="1">
        <v>0</v>
      </c>
      <c r="P685" s="1" t="s">
        <v>262</v>
      </c>
      <c r="Q685" s="1" t="s">
        <v>21</v>
      </c>
      <c r="R685" s="1" t="s">
        <v>41</v>
      </c>
      <c r="S685" s="1" t="s">
        <v>1304</v>
      </c>
      <c r="T685" s="1"/>
      <c r="U685" s="3" t="s">
        <v>1100</v>
      </c>
      <c r="V685">
        <v>43326</v>
      </c>
    </row>
    <row r="686" spans="1:22" ht="12.75" x14ac:dyDescent="0.2">
      <c r="A686" s="2">
        <v>43326.825817638892</v>
      </c>
      <c r="B686" s="1" t="s">
        <v>36</v>
      </c>
      <c r="C686" s="1" t="s">
        <v>1623</v>
      </c>
      <c r="D686" s="1">
        <v>35</v>
      </c>
      <c r="E686" s="1" t="s">
        <v>220</v>
      </c>
      <c r="F686" s="1">
        <v>5</v>
      </c>
      <c r="G686" s="4" t="s">
        <v>80</v>
      </c>
      <c r="H686" s="1" t="s">
        <v>26</v>
      </c>
      <c r="I686" s="1" t="s">
        <v>0</v>
      </c>
      <c r="K686" s="1" t="s">
        <v>27</v>
      </c>
      <c r="L686" s="1" t="s">
        <v>28</v>
      </c>
      <c r="M686" s="1" t="s">
        <v>29</v>
      </c>
      <c r="N686" s="1" t="s">
        <v>19</v>
      </c>
      <c r="O686" s="1">
        <v>400</v>
      </c>
      <c r="P686" s="1" t="s">
        <v>101</v>
      </c>
      <c r="Q686" s="1" t="s">
        <v>21</v>
      </c>
      <c r="R686" s="1" t="s">
        <v>1172</v>
      </c>
      <c r="S686" s="1" t="s">
        <v>1217</v>
      </c>
      <c r="T686" s="1"/>
      <c r="U686" s="3" t="s">
        <v>1176</v>
      </c>
      <c r="V686">
        <v>43326</v>
      </c>
    </row>
    <row r="687" spans="1:22" ht="12.75" x14ac:dyDescent="0.2">
      <c r="A687" s="2">
        <v>43326.826890208336</v>
      </c>
      <c r="B687" s="1" t="s">
        <v>36</v>
      </c>
      <c r="C687" s="1" t="s">
        <v>1624</v>
      </c>
      <c r="D687" s="1">
        <v>68</v>
      </c>
      <c r="E687" s="1">
        <v>184</v>
      </c>
      <c r="F687" s="1">
        <v>9</v>
      </c>
      <c r="G687" s="4" t="s">
        <v>34</v>
      </c>
      <c r="H687" s="1" t="s">
        <v>26</v>
      </c>
      <c r="I687" s="1" t="s">
        <v>0</v>
      </c>
      <c r="K687" s="1" t="s">
        <v>27</v>
      </c>
      <c r="L687" s="1" t="s">
        <v>17</v>
      </c>
      <c r="M687" s="1" t="s">
        <v>289</v>
      </c>
      <c r="N687" s="1" t="s">
        <v>19</v>
      </c>
      <c r="O687" s="1">
        <v>0</v>
      </c>
      <c r="P687" s="1" t="s">
        <v>101</v>
      </c>
      <c r="Q687" s="1" t="s">
        <v>21</v>
      </c>
      <c r="R687" s="1" t="s">
        <v>41</v>
      </c>
      <c r="S687" s="1" t="s">
        <v>1304</v>
      </c>
      <c r="T687" s="1"/>
      <c r="U687" s="3" t="s">
        <v>1100</v>
      </c>
      <c r="V687">
        <v>43326</v>
      </c>
    </row>
    <row r="688" spans="1:22" ht="12.75" x14ac:dyDescent="0.2">
      <c r="A688" s="2">
        <v>43326.828870208337</v>
      </c>
      <c r="B688" s="1" t="s">
        <v>36</v>
      </c>
      <c r="C688" s="1" t="s">
        <v>1625</v>
      </c>
      <c r="D688" s="1">
        <v>64</v>
      </c>
      <c r="E688" s="1" t="s">
        <v>513</v>
      </c>
      <c r="F688" s="1">
        <v>3</v>
      </c>
      <c r="G688" s="4" t="s">
        <v>80</v>
      </c>
      <c r="H688" s="1" t="s">
        <v>26</v>
      </c>
      <c r="I688" s="1" t="s">
        <v>0</v>
      </c>
      <c r="K688" s="1" t="s">
        <v>16</v>
      </c>
      <c r="L688" s="1" t="s">
        <v>28</v>
      </c>
      <c r="M688" s="1" t="s">
        <v>29</v>
      </c>
      <c r="N688" s="1" t="s">
        <v>19</v>
      </c>
      <c r="O688" s="1">
        <v>500</v>
      </c>
      <c r="P688" s="1" t="s">
        <v>101</v>
      </c>
      <c r="Q688" s="1" t="s">
        <v>21</v>
      </c>
      <c r="R688" s="1" t="s">
        <v>1172</v>
      </c>
      <c r="S688" s="1" t="s">
        <v>1217</v>
      </c>
      <c r="T688" s="1"/>
      <c r="U688" s="3" t="s">
        <v>1176</v>
      </c>
      <c r="V688">
        <v>43326</v>
      </c>
    </row>
    <row r="689" spans="1:22" ht="12.75" x14ac:dyDescent="0.2">
      <c r="A689" s="2">
        <v>43326.829096724541</v>
      </c>
      <c r="B689" s="1" t="s">
        <v>36</v>
      </c>
      <c r="C689" s="1" t="s">
        <v>1626</v>
      </c>
      <c r="D689" s="1">
        <v>45</v>
      </c>
      <c r="E689" s="1" t="s">
        <v>1627</v>
      </c>
      <c r="F689" s="1">
        <v>9</v>
      </c>
      <c r="G689" s="4" t="s">
        <v>34</v>
      </c>
      <c r="H689" s="1" t="s">
        <v>26</v>
      </c>
      <c r="I689" s="1" t="s">
        <v>0</v>
      </c>
      <c r="K689" s="1" t="s">
        <v>27</v>
      </c>
      <c r="L689" s="1" t="s">
        <v>17</v>
      </c>
      <c r="M689" s="1" t="s">
        <v>289</v>
      </c>
      <c r="N689" s="1" t="s">
        <v>19</v>
      </c>
      <c r="O689" s="1">
        <v>0</v>
      </c>
      <c r="P689" s="1" t="s">
        <v>294</v>
      </c>
      <c r="Q689" s="1" t="s">
        <v>21</v>
      </c>
      <c r="R689" s="1" t="s">
        <v>41</v>
      </c>
      <c r="S689" s="1" t="s">
        <v>1298</v>
      </c>
      <c r="T689" s="1"/>
      <c r="U689" s="3" t="s">
        <v>1100</v>
      </c>
      <c r="V689">
        <v>43326</v>
      </c>
    </row>
    <row r="690" spans="1:22" ht="12.75" x14ac:dyDescent="0.2">
      <c r="A690" s="2">
        <v>43326.831560185186</v>
      </c>
      <c r="B690" s="1" t="s">
        <v>36</v>
      </c>
      <c r="C690" s="1" t="s">
        <v>1628</v>
      </c>
      <c r="D690" s="1">
        <v>49</v>
      </c>
      <c r="E690" s="1" t="s">
        <v>547</v>
      </c>
      <c r="F690" s="1">
        <v>3</v>
      </c>
      <c r="G690" s="4" t="s">
        <v>80</v>
      </c>
      <c r="H690" s="1" t="s">
        <v>26</v>
      </c>
      <c r="I690" s="1" t="s">
        <v>0</v>
      </c>
      <c r="K690" s="1" t="s">
        <v>16</v>
      </c>
      <c r="L690" s="1" t="s">
        <v>28</v>
      </c>
      <c r="M690" s="1" t="s">
        <v>29</v>
      </c>
      <c r="N690" s="1" t="s">
        <v>19</v>
      </c>
      <c r="O690" s="1">
        <v>300</v>
      </c>
      <c r="P690" s="1" t="s">
        <v>101</v>
      </c>
      <c r="Q690" s="1" t="s">
        <v>21</v>
      </c>
      <c r="R690" s="1" t="s">
        <v>1172</v>
      </c>
      <c r="S690" s="1" t="s">
        <v>1217</v>
      </c>
      <c r="T690" s="1"/>
      <c r="U690" s="3" t="s">
        <v>1176</v>
      </c>
      <c r="V690">
        <v>43326</v>
      </c>
    </row>
    <row r="691" spans="1:22" ht="12.75" x14ac:dyDescent="0.2">
      <c r="A691" s="2">
        <v>43326.831799467589</v>
      </c>
      <c r="B691" s="1" t="s">
        <v>36</v>
      </c>
      <c r="C691" s="1" t="s">
        <v>1629</v>
      </c>
      <c r="D691" s="1">
        <v>46</v>
      </c>
      <c r="E691" s="1" t="s">
        <v>1630</v>
      </c>
      <c r="F691" s="1">
        <v>9</v>
      </c>
      <c r="G691" s="4" t="s">
        <v>34</v>
      </c>
      <c r="H691" s="1" t="s">
        <v>26</v>
      </c>
      <c r="I691" s="1" t="s">
        <v>0</v>
      </c>
      <c r="K691" s="1" t="s">
        <v>27</v>
      </c>
      <c r="L691" s="1" t="s">
        <v>17</v>
      </c>
      <c r="M691" s="1" t="s">
        <v>289</v>
      </c>
      <c r="N691" s="1" t="s">
        <v>19</v>
      </c>
      <c r="O691" s="1">
        <v>0</v>
      </c>
      <c r="P691" s="1" t="s">
        <v>101</v>
      </c>
      <c r="Q691" s="1" t="s">
        <v>21</v>
      </c>
      <c r="R691" s="1" t="s">
        <v>41</v>
      </c>
      <c r="S691" s="1" t="s">
        <v>1304</v>
      </c>
      <c r="T691" s="1"/>
      <c r="U691" s="3" t="s">
        <v>1631</v>
      </c>
      <c r="V691">
        <v>43326</v>
      </c>
    </row>
    <row r="692" spans="1:22" ht="12.75" x14ac:dyDescent="0.2">
      <c r="A692" s="2">
        <v>43326.833783078706</v>
      </c>
      <c r="B692" s="1" t="s">
        <v>36</v>
      </c>
      <c r="C692" s="1" t="s">
        <v>1201</v>
      </c>
      <c r="D692" s="1">
        <v>52</v>
      </c>
      <c r="E692" s="1" t="s">
        <v>1187</v>
      </c>
      <c r="F692" s="1">
        <v>3</v>
      </c>
      <c r="G692" s="4" t="s">
        <v>80</v>
      </c>
      <c r="H692" s="1" t="s">
        <v>26</v>
      </c>
      <c r="I692" s="1" t="s">
        <v>0</v>
      </c>
      <c r="K692" s="1" t="s">
        <v>50</v>
      </c>
      <c r="L692" s="1" t="s">
        <v>28</v>
      </c>
      <c r="M692" s="1" t="s">
        <v>29</v>
      </c>
      <c r="N692" s="1" t="s">
        <v>19</v>
      </c>
      <c r="O692" s="1">
        <v>300</v>
      </c>
      <c r="P692" s="1" t="s">
        <v>210</v>
      </c>
      <c r="Q692" s="1" t="s">
        <v>21</v>
      </c>
      <c r="R692" s="1" t="s">
        <v>1172</v>
      </c>
      <c r="S692" s="1" t="s">
        <v>1217</v>
      </c>
      <c r="T692" s="1"/>
      <c r="U692" s="3" t="s">
        <v>1606</v>
      </c>
      <c r="V692">
        <v>43326</v>
      </c>
    </row>
    <row r="693" spans="1:22" ht="12.75" x14ac:dyDescent="0.2">
      <c r="A693" s="2">
        <v>43326.835695277783</v>
      </c>
      <c r="B693" s="1" t="s">
        <v>36</v>
      </c>
      <c r="C693" s="1" t="s">
        <v>1632</v>
      </c>
      <c r="D693" s="1">
        <v>35</v>
      </c>
      <c r="E693" s="1" t="s">
        <v>1633</v>
      </c>
      <c r="F693" s="1">
        <v>9</v>
      </c>
      <c r="G693" s="4" t="s">
        <v>34</v>
      </c>
      <c r="H693" s="1" t="s">
        <v>26</v>
      </c>
      <c r="I693" s="1" t="s">
        <v>0</v>
      </c>
      <c r="K693" s="1" t="s">
        <v>27</v>
      </c>
      <c r="L693" s="1" t="s">
        <v>17</v>
      </c>
      <c r="M693" s="1" t="s">
        <v>289</v>
      </c>
      <c r="N693" s="1" t="s">
        <v>19</v>
      </c>
      <c r="O693" s="1">
        <v>0</v>
      </c>
      <c r="P693" s="1" t="s">
        <v>101</v>
      </c>
      <c r="Q693" s="1" t="s">
        <v>21</v>
      </c>
      <c r="R693" s="1" t="s">
        <v>41</v>
      </c>
      <c r="S693" s="1" t="s">
        <v>1634</v>
      </c>
      <c r="T693" s="1"/>
      <c r="U693" s="3" t="s">
        <v>1097</v>
      </c>
      <c r="V693">
        <v>43326</v>
      </c>
    </row>
    <row r="694" spans="1:22" ht="12.75" x14ac:dyDescent="0.2">
      <c r="A694" s="2">
        <v>43326.837598333332</v>
      </c>
      <c r="B694" s="1" t="s">
        <v>36</v>
      </c>
      <c r="C694" s="1" t="s">
        <v>1635</v>
      </c>
      <c r="D694" s="1">
        <v>40</v>
      </c>
      <c r="E694" s="5">
        <v>42</v>
      </c>
      <c r="F694" s="1">
        <v>3</v>
      </c>
      <c r="G694" s="4" t="s">
        <v>80</v>
      </c>
      <c r="H694" s="1" t="s">
        <v>26</v>
      </c>
      <c r="I694" s="1" t="s">
        <v>0</v>
      </c>
      <c r="K694" s="1" t="s">
        <v>50</v>
      </c>
      <c r="L694" s="1" t="s">
        <v>28</v>
      </c>
      <c r="M694" s="1" t="s">
        <v>29</v>
      </c>
      <c r="N694" s="1" t="s">
        <v>39</v>
      </c>
      <c r="O694" s="1" t="s">
        <v>1604</v>
      </c>
      <c r="P694" s="1" t="s">
        <v>101</v>
      </c>
      <c r="Q694" s="1" t="s">
        <v>21</v>
      </c>
      <c r="R694" s="1" t="s">
        <v>1172</v>
      </c>
      <c r="S694" s="1" t="s">
        <v>1217</v>
      </c>
      <c r="T694" s="1"/>
      <c r="U694" s="3" t="s">
        <v>1176</v>
      </c>
      <c r="V694">
        <v>43326</v>
      </c>
    </row>
    <row r="695" spans="1:22" ht="12.75" x14ac:dyDescent="0.2">
      <c r="A695" s="2">
        <v>43326.838869363426</v>
      </c>
      <c r="B695" s="1" t="s">
        <v>36</v>
      </c>
      <c r="C695" s="1" t="s">
        <v>1636</v>
      </c>
      <c r="D695" s="1">
        <v>54</v>
      </c>
      <c r="E695" s="5" t="s">
        <v>304</v>
      </c>
      <c r="F695" s="1">
        <v>9</v>
      </c>
      <c r="G695" s="4" t="s">
        <v>34</v>
      </c>
      <c r="H695" s="1" t="s">
        <v>26</v>
      </c>
      <c r="I695" s="1" t="s">
        <v>0</v>
      </c>
      <c r="K695" s="1" t="s">
        <v>27</v>
      </c>
      <c r="L695" s="1" t="s">
        <v>28</v>
      </c>
      <c r="M695" s="1" t="s">
        <v>29</v>
      </c>
      <c r="N695" s="1" t="s">
        <v>39</v>
      </c>
      <c r="O695" s="1" t="s">
        <v>1637</v>
      </c>
      <c r="P695" s="1" t="s">
        <v>101</v>
      </c>
      <c r="Q695" s="1" t="s">
        <v>21</v>
      </c>
      <c r="R695" s="1" t="s">
        <v>41</v>
      </c>
      <c r="S695" s="1" t="s">
        <v>1634</v>
      </c>
      <c r="T695" s="1"/>
      <c r="U695" s="3" t="s">
        <v>1097</v>
      </c>
      <c r="V695">
        <v>43326</v>
      </c>
    </row>
    <row r="696" spans="1:22" ht="12.75" x14ac:dyDescent="0.2">
      <c r="A696" s="2">
        <v>43326.84169862268</v>
      </c>
      <c r="B696" s="1" t="s">
        <v>36</v>
      </c>
      <c r="C696" s="1" t="s">
        <v>1638</v>
      </c>
      <c r="D696" s="1">
        <v>58</v>
      </c>
      <c r="E696" s="1">
        <v>559</v>
      </c>
      <c r="F696" s="1">
        <v>10</v>
      </c>
      <c r="G696" s="4" t="s">
        <v>34</v>
      </c>
      <c r="H696" s="1" t="s">
        <v>26</v>
      </c>
      <c r="I696" s="1" t="s">
        <v>0</v>
      </c>
      <c r="K696" s="1" t="s">
        <v>27</v>
      </c>
      <c r="L696" s="1" t="s">
        <v>17</v>
      </c>
      <c r="M696" s="1" t="s">
        <v>289</v>
      </c>
      <c r="N696" s="1" t="s">
        <v>19</v>
      </c>
      <c r="O696" s="1" t="s">
        <v>1639</v>
      </c>
      <c r="P696" s="1" t="s">
        <v>101</v>
      </c>
      <c r="Q696" s="1" t="s">
        <v>21</v>
      </c>
      <c r="R696" s="1" t="s">
        <v>41</v>
      </c>
      <c r="S696" s="1" t="s">
        <v>1634</v>
      </c>
      <c r="T696" s="1"/>
      <c r="U696" s="3" t="s">
        <v>1097</v>
      </c>
      <c r="V696">
        <v>43326</v>
      </c>
    </row>
    <row r="697" spans="1:22" ht="12.75" x14ac:dyDescent="0.2">
      <c r="A697" s="2">
        <v>43326.843696678239</v>
      </c>
      <c r="B697" s="1" t="s">
        <v>36</v>
      </c>
      <c r="C697" s="1" t="s">
        <v>1640</v>
      </c>
      <c r="D697" s="1">
        <v>56</v>
      </c>
      <c r="E697" s="1">
        <v>13</v>
      </c>
      <c r="F697" s="1">
        <v>3</v>
      </c>
      <c r="G697" s="4" t="s">
        <v>80</v>
      </c>
      <c r="H697" s="1" t="s">
        <v>26</v>
      </c>
      <c r="I697" s="1" t="s">
        <v>0</v>
      </c>
      <c r="K697" s="1" t="s">
        <v>27</v>
      </c>
      <c r="L697" s="1" t="s">
        <v>28</v>
      </c>
      <c r="M697" s="1" t="s">
        <v>29</v>
      </c>
      <c r="N697" s="1" t="s">
        <v>19</v>
      </c>
      <c r="O697" s="1">
        <v>400</v>
      </c>
      <c r="P697" s="1" t="s">
        <v>84</v>
      </c>
      <c r="Q697" s="1" t="s">
        <v>21</v>
      </c>
      <c r="R697" s="1" t="s">
        <v>1172</v>
      </c>
      <c r="S697" s="1" t="s">
        <v>1217</v>
      </c>
      <c r="T697" s="1"/>
      <c r="U697" s="3" t="s">
        <v>1176</v>
      </c>
      <c r="V697">
        <v>43326</v>
      </c>
    </row>
    <row r="698" spans="1:22" ht="12.75" x14ac:dyDescent="0.2">
      <c r="A698" s="2">
        <v>43326.846473611113</v>
      </c>
      <c r="B698" s="1" t="s">
        <v>36</v>
      </c>
      <c r="C698" s="1" t="s">
        <v>1641</v>
      </c>
      <c r="D698" s="1">
        <v>56</v>
      </c>
      <c r="E698" s="1">
        <v>507</v>
      </c>
      <c r="F698" s="1">
        <v>10</v>
      </c>
      <c r="G698" s="4" t="s">
        <v>34</v>
      </c>
      <c r="H698" s="1" t="s">
        <v>26</v>
      </c>
      <c r="I698" s="1" t="s">
        <v>0</v>
      </c>
      <c r="K698" s="1" t="s">
        <v>27</v>
      </c>
      <c r="L698" s="1" t="s">
        <v>17</v>
      </c>
      <c r="M698" s="1" t="s">
        <v>289</v>
      </c>
      <c r="N698" s="1" t="s">
        <v>19</v>
      </c>
      <c r="O698" s="1">
        <v>0</v>
      </c>
      <c r="P698" s="1" t="s">
        <v>101</v>
      </c>
      <c r="Q698" s="1" t="s">
        <v>21</v>
      </c>
      <c r="R698" s="1" t="s">
        <v>41</v>
      </c>
      <c r="S698" s="1" t="s">
        <v>1634</v>
      </c>
      <c r="T698" s="1"/>
      <c r="U698" s="3" t="s">
        <v>1097</v>
      </c>
      <c r="V698">
        <v>43326</v>
      </c>
    </row>
    <row r="699" spans="1:22" ht="12.75" x14ac:dyDescent="0.2">
      <c r="A699" s="2">
        <v>43326.846703368057</v>
      </c>
      <c r="B699" s="1" t="s">
        <v>36</v>
      </c>
      <c r="C699" s="1" t="s">
        <v>1642</v>
      </c>
      <c r="D699" s="1">
        <v>45</v>
      </c>
      <c r="E699" s="1">
        <v>97</v>
      </c>
      <c r="F699" s="1">
        <v>4</v>
      </c>
      <c r="G699" s="4" t="s">
        <v>80</v>
      </c>
      <c r="H699" s="1" t="s">
        <v>26</v>
      </c>
      <c r="I699" s="1" t="s">
        <v>0</v>
      </c>
      <c r="K699" s="1" t="s">
        <v>27</v>
      </c>
      <c r="L699" s="1" t="s">
        <v>28</v>
      </c>
      <c r="M699" s="1" t="s">
        <v>29</v>
      </c>
      <c r="N699" s="1" t="s">
        <v>39</v>
      </c>
      <c r="O699" s="1" t="s">
        <v>1604</v>
      </c>
      <c r="P699" s="1" t="s">
        <v>101</v>
      </c>
      <c r="Q699" s="1" t="s">
        <v>21</v>
      </c>
      <c r="R699" s="1" t="s">
        <v>1172</v>
      </c>
      <c r="S699" s="1" t="s">
        <v>1217</v>
      </c>
      <c r="T699" s="1"/>
      <c r="U699" s="3" t="s">
        <v>1176</v>
      </c>
      <c r="V699">
        <v>43326</v>
      </c>
    </row>
    <row r="700" spans="1:22" ht="12.75" x14ac:dyDescent="0.2">
      <c r="A700" s="2">
        <v>43326.849422060186</v>
      </c>
      <c r="B700" s="1" t="s">
        <v>36</v>
      </c>
      <c r="C700" s="1" t="s">
        <v>1643</v>
      </c>
      <c r="D700" s="1">
        <v>34</v>
      </c>
      <c r="E700" s="1" t="s">
        <v>1644</v>
      </c>
      <c r="F700" s="1">
        <v>10</v>
      </c>
      <c r="G700" s="4" t="s">
        <v>34</v>
      </c>
      <c r="H700" s="1" t="s">
        <v>26</v>
      </c>
      <c r="I700" s="1" t="s">
        <v>0</v>
      </c>
      <c r="K700" s="1" t="s">
        <v>27</v>
      </c>
      <c r="L700" s="1" t="s">
        <v>28</v>
      </c>
      <c r="M700" s="1" t="s">
        <v>29</v>
      </c>
      <c r="N700" s="1" t="s">
        <v>39</v>
      </c>
      <c r="O700" s="1" t="s">
        <v>1645</v>
      </c>
      <c r="P700" s="1" t="s">
        <v>101</v>
      </c>
      <c r="Q700" s="1" t="s">
        <v>21</v>
      </c>
      <c r="R700" s="1" t="s">
        <v>41</v>
      </c>
      <c r="S700" s="1" t="s">
        <v>1634</v>
      </c>
      <c r="T700" s="1"/>
      <c r="U700" s="3" t="s">
        <v>1100</v>
      </c>
      <c r="V700">
        <v>43326</v>
      </c>
    </row>
    <row r="701" spans="1:22" ht="12.75" x14ac:dyDescent="0.2">
      <c r="A701" s="2">
        <v>43326.851422685184</v>
      </c>
      <c r="B701" s="1" t="s">
        <v>15</v>
      </c>
      <c r="C701" s="1" t="s">
        <v>1646</v>
      </c>
      <c r="D701" s="1">
        <v>46</v>
      </c>
      <c r="E701" s="1" t="s">
        <v>1647</v>
      </c>
      <c r="F701" s="1">
        <v>5</v>
      </c>
      <c r="G701" s="1" t="s">
        <v>25</v>
      </c>
      <c r="H701" s="1" t="s">
        <v>26</v>
      </c>
      <c r="I701" s="1" t="s">
        <v>0</v>
      </c>
      <c r="K701" s="1" t="s">
        <v>27</v>
      </c>
      <c r="L701" s="1" t="s">
        <v>28</v>
      </c>
      <c r="M701" s="1" t="s">
        <v>94</v>
      </c>
      <c r="N701" s="1" t="s">
        <v>39</v>
      </c>
      <c r="O701" s="1">
        <v>600</v>
      </c>
      <c r="P701" s="1" t="s">
        <v>456</v>
      </c>
      <c r="Q701" s="1" t="s">
        <v>21</v>
      </c>
      <c r="R701" s="1" t="s">
        <v>1648</v>
      </c>
      <c r="S701" s="1" t="s">
        <v>365</v>
      </c>
      <c r="T701" s="1"/>
      <c r="U701" s="3" t="s">
        <v>1649</v>
      </c>
      <c r="V701">
        <v>43309</v>
      </c>
    </row>
    <row r="702" spans="1:22" ht="12.75" x14ac:dyDescent="0.2">
      <c r="A702" s="2">
        <v>43326.85314924769</v>
      </c>
      <c r="B702" s="1" t="s">
        <v>36</v>
      </c>
      <c r="C702" s="1" t="s">
        <v>1650</v>
      </c>
      <c r="D702" s="1">
        <v>36</v>
      </c>
      <c r="E702" s="1">
        <v>17</v>
      </c>
      <c r="F702" s="1">
        <v>16</v>
      </c>
      <c r="G702" s="4" t="s">
        <v>34</v>
      </c>
      <c r="H702" s="1" t="s">
        <v>26</v>
      </c>
      <c r="I702" s="1" t="s">
        <v>0</v>
      </c>
      <c r="K702" s="1" t="s">
        <v>27</v>
      </c>
      <c r="L702" s="1" t="s">
        <v>28</v>
      </c>
      <c r="M702" s="1" t="s">
        <v>29</v>
      </c>
      <c r="N702" s="1" t="s">
        <v>39</v>
      </c>
      <c r="O702" s="1" t="s">
        <v>1651</v>
      </c>
      <c r="P702" s="1" t="s">
        <v>101</v>
      </c>
      <c r="Q702" s="1" t="s">
        <v>21</v>
      </c>
      <c r="R702" s="1" t="s">
        <v>1652</v>
      </c>
      <c r="S702" s="1" t="s">
        <v>1634</v>
      </c>
      <c r="T702" s="1"/>
      <c r="U702" s="3" t="s">
        <v>1097</v>
      </c>
      <c r="V702">
        <v>43326</v>
      </c>
    </row>
    <row r="703" spans="1:22" ht="12.75" x14ac:dyDescent="0.2">
      <c r="A703" s="2">
        <v>43326.853452581017</v>
      </c>
      <c r="B703" s="1" t="s">
        <v>15</v>
      </c>
      <c r="C703" s="1" t="s">
        <v>1653</v>
      </c>
      <c r="D703" s="1">
        <v>62</v>
      </c>
      <c r="E703" s="5">
        <v>189</v>
      </c>
      <c r="F703" s="1">
        <v>11</v>
      </c>
      <c r="G703" s="1" t="s">
        <v>25</v>
      </c>
      <c r="H703" s="1" t="s">
        <v>26</v>
      </c>
      <c r="I703" s="1" t="s">
        <v>0</v>
      </c>
      <c r="K703" s="1" t="s">
        <v>27</v>
      </c>
      <c r="L703" s="1" t="s">
        <v>28</v>
      </c>
      <c r="M703" s="1" t="s">
        <v>18</v>
      </c>
      <c r="N703" s="1" t="s">
        <v>39</v>
      </c>
      <c r="O703" s="1">
        <v>1000</v>
      </c>
      <c r="P703" s="1" t="s">
        <v>456</v>
      </c>
      <c r="Q703" s="1" t="s">
        <v>21</v>
      </c>
      <c r="R703" s="1" t="s">
        <v>1654</v>
      </c>
      <c r="S703" s="1" t="s">
        <v>1655</v>
      </c>
      <c r="T703" s="1"/>
      <c r="U703" s="3" t="s">
        <v>193</v>
      </c>
      <c r="V703">
        <v>43309</v>
      </c>
    </row>
    <row r="704" spans="1:22" ht="12.75" x14ac:dyDescent="0.2">
      <c r="A704" s="2">
        <v>43326.85599762731</v>
      </c>
      <c r="B704" s="1" t="s">
        <v>15</v>
      </c>
      <c r="C704" s="1" t="s">
        <v>1656</v>
      </c>
      <c r="D704" s="1">
        <v>43</v>
      </c>
      <c r="E704" s="1" t="s">
        <v>1657</v>
      </c>
      <c r="F704" s="1">
        <v>5</v>
      </c>
      <c r="G704" s="1" t="s">
        <v>25</v>
      </c>
      <c r="H704" s="1" t="s">
        <v>26</v>
      </c>
      <c r="I704" s="1" t="s">
        <v>0</v>
      </c>
      <c r="K704" s="1" t="s">
        <v>27</v>
      </c>
      <c r="L704" s="1" t="s">
        <v>28</v>
      </c>
      <c r="M704" s="1" t="s">
        <v>18</v>
      </c>
      <c r="N704" s="1" t="s">
        <v>39</v>
      </c>
      <c r="O704" s="1">
        <v>1000</v>
      </c>
      <c r="P704" s="1" t="s">
        <v>347</v>
      </c>
      <c r="Q704" s="1" t="s">
        <v>21</v>
      </c>
      <c r="R704" s="1" t="s">
        <v>1648</v>
      </c>
      <c r="S704" s="1" t="s">
        <v>1658</v>
      </c>
      <c r="T704" s="1"/>
      <c r="U704" s="3" t="s">
        <v>171</v>
      </c>
      <c r="V704">
        <v>43309</v>
      </c>
    </row>
    <row r="705" spans="1:22" ht="12.75" x14ac:dyDescent="0.2">
      <c r="A705" s="2">
        <v>43326.856122662037</v>
      </c>
      <c r="B705" s="1" t="s">
        <v>36</v>
      </c>
      <c r="C705" s="1" t="s">
        <v>1659</v>
      </c>
      <c r="D705" s="1">
        <v>36</v>
      </c>
      <c r="E705" s="5" t="s">
        <v>1660</v>
      </c>
      <c r="F705" s="1">
        <v>16</v>
      </c>
      <c r="G705" s="4" t="s">
        <v>34</v>
      </c>
      <c r="H705" s="1" t="s">
        <v>26</v>
      </c>
      <c r="I705" s="1" t="s">
        <v>0</v>
      </c>
      <c r="K705" s="1" t="s">
        <v>27</v>
      </c>
      <c r="L705" s="1" t="s">
        <v>57</v>
      </c>
      <c r="M705" s="1" t="s">
        <v>457</v>
      </c>
      <c r="N705" s="1" t="s">
        <v>19</v>
      </c>
      <c r="O705" s="1">
        <v>0</v>
      </c>
      <c r="P705" s="1" t="s">
        <v>101</v>
      </c>
      <c r="Q705" s="1" t="s">
        <v>21</v>
      </c>
      <c r="R705" s="1" t="s">
        <v>41</v>
      </c>
      <c r="S705" s="1" t="s">
        <v>1661</v>
      </c>
      <c r="T705" s="1"/>
      <c r="U705" s="3" t="s">
        <v>1631</v>
      </c>
      <c r="V705">
        <v>43326</v>
      </c>
    </row>
    <row r="706" spans="1:22" ht="12.75" x14ac:dyDescent="0.2">
      <c r="A706" s="2">
        <v>43326.858736863425</v>
      </c>
      <c r="B706" s="1" t="s">
        <v>22</v>
      </c>
      <c r="C706" s="1" t="s">
        <v>1662</v>
      </c>
      <c r="D706" s="1">
        <v>26</v>
      </c>
      <c r="E706" s="1" t="s">
        <v>992</v>
      </c>
      <c r="F706" s="1">
        <v>3</v>
      </c>
      <c r="G706" s="1" t="s">
        <v>25</v>
      </c>
      <c r="H706" s="1" t="s">
        <v>26</v>
      </c>
      <c r="I706" s="1" t="s">
        <v>0</v>
      </c>
      <c r="K706" s="1" t="s">
        <v>100</v>
      </c>
      <c r="L706" s="1" t="s">
        <v>57</v>
      </c>
      <c r="M706" s="1" t="s">
        <v>29</v>
      </c>
      <c r="N706" s="1" t="s">
        <v>19</v>
      </c>
      <c r="O706" s="1">
        <v>0</v>
      </c>
      <c r="P706" s="1" t="s">
        <v>20</v>
      </c>
      <c r="Q706" s="1" t="s">
        <v>21</v>
      </c>
      <c r="R706" s="1" t="s">
        <v>1648</v>
      </c>
      <c r="S706" s="1" t="s">
        <v>1663</v>
      </c>
      <c r="T706" s="1"/>
      <c r="U706" s="3" t="s">
        <v>193</v>
      </c>
      <c r="V706">
        <v>43309</v>
      </c>
    </row>
    <row r="707" spans="1:22" ht="12.75" x14ac:dyDescent="0.2">
      <c r="A707" s="2">
        <v>43326.859597280098</v>
      </c>
      <c r="B707" s="1" t="s">
        <v>15</v>
      </c>
      <c r="C707" s="1" t="s">
        <v>1664</v>
      </c>
      <c r="D707" s="1">
        <v>64</v>
      </c>
      <c r="E707" s="1">
        <v>11</v>
      </c>
      <c r="F707" s="1">
        <v>12</v>
      </c>
      <c r="G707" s="4" t="s">
        <v>34</v>
      </c>
      <c r="H707" s="1" t="s">
        <v>26</v>
      </c>
      <c r="I707" s="1" t="s">
        <v>0</v>
      </c>
      <c r="K707" s="1" t="s">
        <v>27</v>
      </c>
      <c r="L707" s="1" t="s">
        <v>17</v>
      </c>
      <c r="M707" s="1" t="s">
        <v>289</v>
      </c>
      <c r="N707" s="1" t="s">
        <v>19</v>
      </c>
      <c r="O707" s="1">
        <v>0</v>
      </c>
      <c r="P707" s="1" t="s">
        <v>294</v>
      </c>
      <c r="Q707" s="1" t="s">
        <v>21</v>
      </c>
      <c r="R707" s="1" t="s">
        <v>41</v>
      </c>
      <c r="S707" s="1" t="s">
        <v>1665</v>
      </c>
      <c r="T707" s="1"/>
      <c r="U707" s="3" t="s">
        <v>1097</v>
      </c>
      <c r="V707">
        <v>43326</v>
      </c>
    </row>
    <row r="708" spans="1:22" ht="12.75" x14ac:dyDescent="0.2">
      <c r="A708" s="2">
        <v>43326.860804236116</v>
      </c>
      <c r="B708" s="1" t="s">
        <v>15</v>
      </c>
      <c r="C708" s="1" t="s">
        <v>1666</v>
      </c>
      <c r="D708" s="1">
        <v>26</v>
      </c>
      <c r="E708" s="1" t="s">
        <v>1667</v>
      </c>
      <c r="F708" s="1">
        <v>5</v>
      </c>
      <c r="G708" s="1" t="s">
        <v>25</v>
      </c>
      <c r="H708" s="1" t="s">
        <v>26</v>
      </c>
      <c r="I708" s="1" t="s">
        <v>0</v>
      </c>
      <c r="K708" s="1" t="s">
        <v>50</v>
      </c>
      <c r="L708" s="1" t="s">
        <v>17</v>
      </c>
      <c r="M708" s="1" t="s">
        <v>29</v>
      </c>
      <c r="N708" s="1" t="s">
        <v>19</v>
      </c>
      <c r="O708" s="1">
        <v>200</v>
      </c>
      <c r="P708" s="1" t="s">
        <v>456</v>
      </c>
      <c r="Q708" s="1" t="s">
        <v>21</v>
      </c>
      <c r="R708" s="1" t="s">
        <v>1648</v>
      </c>
      <c r="S708" s="1" t="s">
        <v>1663</v>
      </c>
      <c r="T708" s="1"/>
      <c r="U708" s="3" t="s">
        <v>171</v>
      </c>
      <c r="V708">
        <v>43309</v>
      </c>
    </row>
    <row r="709" spans="1:22" ht="12.75" x14ac:dyDescent="0.2">
      <c r="A709" s="2">
        <v>43326.862614375001</v>
      </c>
      <c r="B709" s="1" t="s">
        <v>22</v>
      </c>
      <c r="C709" s="1" t="s">
        <v>1668</v>
      </c>
      <c r="D709" s="1">
        <v>45</v>
      </c>
      <c r="E709" s="1" t="s">
        <v>1669</v>
      </c>
      <c r="F709" s="1">
        <v>5</v>
      </c>
      <c r="G709" s="1" t="s">
        <v>25</v>
      </c>
      <c r="H709" s="1" t="s">
        <v>26</v>
      </c>
      <c r="I709" s="1" t="s">
        <v>0</v>
      </c>
      <c r="K709" s="1" t="s">
        <v>27</v>
      </c>
      <c r="L709" s="1" t="s">
        <v>28</v>
      </c>
      <c r="M709" s="1" t="s">
        <v>94</v>
      </c>
      <c r="N709" s="1" t="s">
        <v>19</v>
      </c>
      <c r="O709" s="6">
        <v>200</v>
      </c>
      <c r="P709" s="1" t="s">
        <v>337</v>
      </c>
      <c r="Q709" s="1" t="s">
        <v>21</v>
      </c>
      <c r="R709" s="1" t="s">
        <v>1654</v>
      </c>
      <c r="S709" s="1" t="s">
        <v>1663</v>
      </c>
      <c r="T709" s="1"/>
      <c r="U709" s="3" t="s">
        <v>202</v>
      </c>
      <c r="V709">
        <v>43309</v>
      </c>
    </row>
    <row r="710" spans="1:22" ht="12.75" x14ac:dyDescent="0.2">
      <c r="A710" s="2">
        <v>43326.864634849539</v>
      </c>
      <c r="B710" s="1" t="s">
        <v>36</v>
      </c>
      <c r="C710" s="1" t="s">
        <v>1670</v>
      </c>
      <c r="D710" s="1">
        <v>49</v>
      </c>
      <c r="E710" s="1" t="s">
        <v>1671</v>
      </c>
      <c r="F710" s="1">
        <v>5</v>
      </c>
      <c r="G710" s="1" t="s">
        <v>25</v>
      </c>
      <c r="H710" s="1" t="s">
        <v>26</v>
      </c>
      <c r="I710" s="1" t="s">
        <v>0</v>
      </c>
      <c r="K710" s="1" t="s">
        <v>27</v>
      </c>
      <c r="L710" s="1" t="s">
        <v>57</v>
      </c>
      <c r="M710" s="1" t="s">
        <v>457</v>
      </c>
      <c r="N710" s="1" t="s">
        <v>19</v>
      </c>
      <c r="O710" s="1">
        <v>0</v>
      </c>
      <c r="P710" s="1" t="s">
        <v>1292</v>
      </c>
      <c r="Q710" s="1" t="s">
        <v>21</v>
      </c>
      <c r="R710" s="1" t="s">
        <v>1654</v>
      </c>
      <c r="S710" s="1" t="s">
        <v>1672</v>
      </c>
      <c r="T710" s="1"/>
      <c r="U710" s="3" t="s">
        <v>202</v>
      </c>
      <c r="V710">
        <v>43309</v>
      </c>
    </row>
    <row r="711" spans="1:22" ht="12.75" x14ac:dyDescent="0.2">
      <c r="A711" s="2">
        <v>43326.866468101856</v>
      </c>
      <c r="B711" s="1" t="s">
        <v>36</v>
      </c>
      <c r="C711" s="1" t="s">
        <v>1673</v>
      </c>
      <c r="D711" s="1">
        <v>49</v>
      </c>
      <c r="E711" s="1" t="s">
        <v>1674</v>
      </c>
      <c r="F711" s="1">
        <v>5</v>
      </c>
      <c r="G711" s="1" t="s">
        <v>25</v>
      </c>
      <c r="H711" s="1" t="s">
        <v>26</v>
      </c>
      <c r="I711" s="1" t="s">
        <v>0</v>
      </c>
      <c r="K711" s="1" t="s">
        <v>27</v>
      </c>
      <c r="L711" s="1" t="s">
        <v>17</v>
      </c>
      <c r="M711" s="1" t="s">
        <v>29</v>
      </c>
      <c r="N711" s="1" t="s">
        <v>39</v>
      </c>
      <c r="O711" s="1">
        <v>200</v>
      </c>
      <c r="P711" s="1" t="s">
        <v>341</v>
      </c>
      <c r="Q711" s="1" t="s">
        <v>21</v>
      </c>
      <c r="R711" s="1" t="s">
        <v>1654</v>
      </c>
      <c r="S711" s="1" t="s">
        <v>1663</v>
      </c>
      <c r="T711" s="1"/>
      <c r="U711" s="3" t="s">
        <v>171</v>
      </c>
      <c r="V711">
        <v>43309</v>
      </c>
    </row>
    <row r="712" spans="1:22" ht="12.75" x14ac:dyDescent="0.2">
      <c r="A712" s="2">
        <v>43326.868427106485</v>
      </c>
      <c r="B712" s="1" t="s">
        <v>15</v>
      </c>
      <c r="C712" s="1" t="s">
        <v>1675</v>
      </c>
      <c r="D712" s="1">
        <v>22</v>
      </c>
      <c r="E712" s="1" t="s">
        <v>350</v>
      </c>
      <c r="F712" s="1">
        <v>5</v>
      </c>
      <c r="G712" s="1" t="s">
        <v>25</v>
      </c>
      <c r="H712" s="1" t="s">
        <v>26</v>
      </c>
      <c r="I712" s="1" t="s">
        <v>0</v>
      </c>
      <c r="K712" s="1" t="s">
        <v>293</v>
      </c>
      <c r="L712" s="1" t="s">
        <v>17</v>
      </c>
      <c r="M712" s="1" t="s">
        <v>29</v>
      </c>
      <c r="N712" s="1" t="s">
        <v>19</v>
      </c>
      <c r="O712" s="6">
        <v>0</v>
      </c>
      <c r="P712" s="1" t="s">
        <v>324</v>
      </c>
      <c r="Q712" s="1" t="s">
        <v>21</v>
      </c>
      <c r="R712" s="1" t="s">
        <v>1648</v>
      </c>
      <c r="S712" s="1" t="s">
        <v>1676</v>
      </c>
      <c r="T712" s="1"/>
      <c r="U712" s="3" t="s">
        <v>171</v>
      </c>
      <c r="V712">
        <v>43309</v>
      </c>
    </row>
    <row r="713" spans="1:22" ht="12.75" x14ac:dyDescent="0.2">
      <c r="A713" s="2">
        <v>43326.870524074075</v>
      </c>
      <c r="B713" s="1" t="s">
        <v>15</v>
      </c>
      <c r="C713" s="1" t="s">
        <v>1677</v>
      </c>
      <c r="D713" s="1">
        <v>58</v>
      </c>
      <c r="E713" s="1">
        <v>19</v>
      </c>
      <c r="F713" s="1">
        <v>5</v>
      </c>
      <c r="G713" s="1" t="s">
        <v>25</v>
      </c>
      <c r="H713" s="1" t="s">
        <v>26</v>
      </c>
      <c r="I713" s="1" t="s">
        <v>0</v>
      </c>
      <c r="K713" s="1" t="s">
        <v>27</v>
      </c>
      <c r="L713" s="1" t="s">
        <v>28</v>
      </c>
      <c r="M713" s="1" t="s">
        <v>29</v>
      </c>
      <c r="N713" s="1" t="s">
        <v>39</v>
      </c>
      <c r="O713" s="1">
        <v>200</v>
      </c>
      <c r="P713" s="1" t="s">
        <v>101</v>
      </c>
      <c r="Q713" s="1" t="s">
        <v>21</v>
      </c>
      <c r="R713" s="1" t="s">
        <v>1648</v>
      </c>
      <c r="S713" s="1" t="s">
        <v>1678</v>
      </c>
      <c r="T713" s="1"/>
      <c r="U713" s="3" t="s">
        <v>202</v>
      </c>
      <c r="V713">
        <v>43309</v>
      </c>
    </row>
    <row r="714" spans="1:22" ht="12.75" x14ac:dyDescent="0.2">
      <c r="A714" s="2">
        <v>43326.872613831016</v>
      </c>
      <c r="B714" s="1" t="s">
        <v>15</v>
      </c>
      <c r="C714" s="1" t="s">
        <v>1679</v>
      </c>
      <c r="D714" s="1">
        <v>63</v>
      </c>
      <c r="E714" s="1" t="s">
        <v>1532</v>
      </c>
      <c r="F714" s="1">
        <v>5</v>
      </c>
      <c r="G714" s="1" t="s">
        <v>25</v>
      </c>
      <c r="H714" s="1" t="s">
        <v>26</v>
      </c>
      <c r="I714" s="1" t="s">
        <v>0</v>
      </c>
      <c r="K714" s="1" t="s">
        <v>27</v>
      </c>
      <c r="L714" s="1" t="s">
        <v>28</v>
      </c>
      <c r="M714" s="1" t="s">
        <v>94</v>
      </c>
      <c r="N714" s="1" t="s">
        <v>19</v>
      </c>
      <c r="O714" s="1">
        <v>500</v>
      </c>
      <c r="P714" s="1" t="s">
        <v>341</v>
      </c>
      <c r="Q714" s="1" t="s">
        <v>21</v>
      </c>
      <c r="R714" s="1" t="s">
        <v>1654</v>
      </c>
      <c r="S714" s="1" t="s">
        <v>1663</v>
      </c>
      <c r="T714" s="1"/>
      <c r="U714" s="3" t="s">
        <v>1680</v>
      </c>
      <c r="V714">
        <v>43309</v>
      </c>
    </row>
    <row r="715" spans="1:22" ht="12.75" x14ac:dyDescent="0.2">
      <c r="A715" s="2">
        <v>43326.874674456019</v>
      </c>
      <c r="B715" s="1" t="s">
        <v>36</v>
      </c>
      <c r="C715" s="1" t="s">
        <v>1220</v>
      </c>
      <c r="D715" s="1">
        <v>39</v>
      </c>
      <c r="E715" s="1" t="s">
        <v>396</v>
      </c>
      <c r="F715" s="1">
        <v>4</v>
      </c>
      <c r="G715" s="4" t="s">
        <v>80</v>
      </c>
      <c r="H715" s="1" t="s">
        <v>26</v>
      </c>
      <c r="I715" s="1" t="s">
        <v>0</v>
      </c>
      <c r="K715" s="1" t="s">
        <v>50</v>
      </c>
      <c r="L715" s="1" t="s">
        <v>28</v>
      </c>
      <c r="M715" s="1" t="s">
        <v>29</v>
      </c>
      <c r="N715" s="1" t="s">
        <v>19</v>
      </c>
      <c r="O715" s="1">
        <v>400</v>
      </c>
      <c r="P715" s="1" t="s">
        <v>101</v>
      </c>
      <c r="Q715" s="1" t="s">
        <v>21</v>
      </c>
      <c r="R715" s="1" t="s">
        <v>1172</v>
      </c>
      <c r="S715" s="1" t="s">
        <v>1217</v>
      </c>
      <c r="T715" s="1"/>
      <c r="U715" s="3" t="s">
        <v>1176</v>
      </c>
      <c r="V715">
        <v>43326</v>
      </c>
    </row>
    <row r="716" spans="1:22" ht="12.75" x14ac:dyDescent="0.2">
      <c r="A716" s="2">
        <v>43326.874734363431</v>
      </c>
      <c r="B716" s="1" t="s">
        <v>15</v>
      </c>
      <c r="C716" s="1" t="s">
        <v>1681</v>
      </c>
      <c r="D716" s="1">
        <v>63</v>
      </c>
      <c r="E716" s="1">
        <v>38</v>
      </c>
      <c r="F716" s="1">
        <v>5</v>
      </c>
      <c r="G716" s="1" t="s">
        <v>25</v>
      </c>
      <c r="H716" s="1" t="s">
        <v>26</v>
      </c>
      <c r="I716" s="1" t="s">
        <v>0</v>
      </c>
      <c r="K716" s="1" t="s">
        <v>27</v>
      </c>
      <c r="L716" s="1" t="s">
        <v>28</v>
      </c>
      <c r="M716" s="1" t="s">
        <v>29</v>
      </c>
      <c r="N716" s="1" t="s">
        <v>39</v>
      </c>
      <c r="O716" s="1">
        <v>300</v>
      </c>
      <c r="P716" s="1" t="s">
        <v>341</v>
      </c>
      <c r="Q716" s="1" t="s">
        <v>21</v>
      </c>
      <c r="R716" s="1" t="s">
        <v>1648</v>
      </c>
      <c r="S716" s="1" t="s">
        <v>1682</v>
      </c>
      <c r="T716" s="1"/>
      <c r="U716" s="3" t="s">
        <v>202</v>
      </c>
      <c r="V716">
        <v>43309</v>
      </c>
    </row>
    <row r="717" spans="1:22" ht="12.75" x14ac:dyDescent="0.2">
      <c r="A717" s="2">
        <v>43326.876997731481</v>
      </c>
      <c r="B717" s="1" t="s">
        <v>15</v>
      </c>
      <c r="C717" s="1" t="s">
        <v>1683</v>
      </c>
      <c r="D717" s="1">
        <v>40</v>
      </c>
      <c r="E717" s="1" t="s">
        <v>1684</v>
      </c>
      <c r="F717" s="1">
        <v>5</v>
      </c>
      <c r="G717" s="1" t="s">
        <v>25</v>
      </c>
      <c r="H717" s="1" t="s">
        <v>26</v>
      </c>
      <c r="I717" s="1" t="s">
        <v>0</v>
      </c>
      <c r="K717" s="1" t="s">
        <v>27</v>
      </c>
      <c r="L717" s="1" t="s">
        <v>136</v>
      </c>
      <c r="M717" s="1" t="s">
        <v>94</v>
      </c>
      <c r="N717" s="1" t="s">
        <v>39</v>
      </c>
      <c r="O717" s="1" t="s">
        <v>1685</v>
      </c>
      <c r="P717" s="1" t="s">
        <v>347</v>
      </c>
      <c r="Q717" s="1" t="s">
        <v>21</v>
      </c>
      <c r="R717" s="1" t="s">
        <v>1654</v>
      </c>
      <c r="S717" s="1" t="s">
        <v>1686</v>
      </c>
      <c r="T717" s="1"/>
      <c r="U717" s="3" t="s">
        <v>903</v>
      </c>
      <c r="V717">
        <v>43309</v>
      </c>
    </row>
    <row r="718" spans="1:22" ht="12.75" x14ac:dyDescent="0.2">
      <c r="A718" s="2">
        <v>43326.877547847223</v>
      </c>
      <c r="B718" s="1" t="s">
        <v>36</v>
      </c>
      <c r="C718" s="1" t="s">
        <v>1687</v>
      </c>
      <c r="D718" s="1">
        <v>37</v>
      </c>
      <c r="E718" s="5" t="s">
        <v>190</v>
      </c>
      <c r="F718" s="1">
        <v>4</v>
      </c>
      <c r="G718" s="4" t="s">
        <v>80</v>
      </c>
      <c r="H718" s="1" t="s">
        <v>26</v>
      </c>
      <c r="I718" s="1" t="s">
        <v>0</v>
      </c>
      <c r="K718" s="1" t="s">
        <v>50</v>
      </c>
      <c r="L718" s="1" t="s">
        <v>28</v>
      </c>
      <c r="M718" s="1" t="s">
        <v>29</v>
      </c>
      <c r="N718" s="1" t="s">
        <v>39</v>
      </c>
      <c r="O718" s="6">
        <v>400</v>
      </c>
      <c r="P718" s="1" t="s">
        <v>101</v>
      </c>
      <c r="Q718" s="1" t="s">
        <v>21</v>
      </c>
      <c r="R718" s="1" t="s">
        <v>1180</v>
      </c>
      <c r="S718" s="1" t="s">
        <v>1217</v>
      </c>
      <c r="T718" s="1"/>
      <c r="U718" s="3" t="s">
        <v>1176</v>
      </c>
      <c r="V718">
        <v>43326</v>
      </c>
    </row>
    <row r="719" spans="1:22" ht="12.75" x14ac:dyDescent="0.2">
      <c r="A719" s="2">
        <v>43326.878818657409</v>
      </c>
      <c r="B719" s="1" t="s">
        <v>36</v>
      </c>
      <c r="C719" s="1" t="s">
        <v>1688</v>
      </c>
      <c r="D719" s="1">
        <v>41</v>
      </c>
      <c r="E719" s="1" t="s">
        <v>1684</v>
      </c>
      <c r="F719" s="1">
        <v>5</v>
      </c>
      <c r="G719" s="1" t="s">
        <v>25</v>
      </c>
      <c r="H719" s="1" t="s">
        <v>26</v>
      </c>
      <c r="I719" s="1" t="s">
        <v>0</v>
      </c>
      <c r="K719" s="1" t="s">
        <v>27</v>
      </c>
      <c r="L719" s="1" t="s">
        <v>136</v>
      </c>
      <c r="M719" s="1" t="s">
        <v>29</v>
      </c>
      <c r="N719" s="1" t="s">
        <v>39</v>
      </c>
      <c r="O719" s="6">
        <v>200</v>
      </c>
      <c r="P719" s="1" t="s">
        <v>347</v>
      </c>
      <c r="Q719" s="1" t="s">
        <v>21</v>
      </c>
      <c r="R719" s="1" t="s">
        <v>1654</v>
      </c>
      <c r="S719" s="1" t="s">
        <v>1689</v>
      </c>
      <c r="T719" s="1"/>
      <c r="U719" s="3" t="s">
        <v>903</v>
      </c>
      <c r="V719">
        <v>43309</v>
      </c>
    </row>
    <row r="720" spans="1:22" ht="12.75" x14ac:dyDescent="0.2">
      <c r="A720" s="2">
        <v>43326.880161435183</v>
      </c>
      <c r="B720" s="1" t="s">
        <v>36</v>
      </c>
      <c r="C720" s="1" t="s">
        <v>1690</v>
      </c>
      <c r="D720" s="1">
        <v>42</v>
      </c>
      <c r="E720" s="1" t="s">
        <v>554</v>
      </c>
      <c r="F720" s="1">
        <v>4</v>
      </c>
      <c r="G720" s="4" t="s">
        <v>80</v>
      </c>
      <c r="H720" s="1" t="s">
        <v>26</v>
      </c>
      <c r="I720" s="1" t="s">
        <v>0</v>
      </c>
      <c r="K720" s="1" t="s">
        <v>50</v>
      </c>
      <c r="L720" s="1" t="s">
        <v>28</v>
      </c>
      <c r="M720" s="1" t="s">
        <v>29</v>
      </c>
      <c r="N720" s="1" t="s">
        <v>39</v>
      </c>
      <c r="O720" s="1">
        <v>500</v>
      </c>
      <c r="P720" s="1" t="s">
        <v>294</v>
      </c>
      <c r="Q720" s="1" t="s">
        <v>21</v>
      </c>
      <c r="R720" s="1" t="s">
        <v>1172</v>
      </c>
      <c r="S720" s="1" t="s">
        <v>1217</v>
      </c>
      <c r="T720" s="1"/>
      <c r="U720" s="3" t="s">
        <v>1176</v>
      </c>
      <c r="V720">
        <v>43326</v>
      </c>
    </row>
    <row r="721" spans="1:22" ht="12.75" x14ac:dyDescent="0.2">
      <c r="A721" s="2">
        <v>43326.882347476851</v>
      </c>
      <c r="B721" s="1" t="s">
        <v>36</v>
      </c>
      <c r="C721" s="1" t="s">
        <v>1691</v>
      </c>
      <c r="D721" s="1">
        <v>63</v>
      </c>
      <c r="E721" s="1">
        <v>122</v>
      </c>
      <c r="F721" s="1">
        <v>4</v>
      </c>
      <c r="G721" s="4" t="s">
        <v>80</v>
      </c>
      <c r="H721" s="1" t="s">
        <v>26</v>
      </c>
      <c r="I721" s="1" t="s">
        <v>0</v>
      </c>
      <c r="K721" s="1" t="s">
        <v>27</v>
      </c>
      <c r="L721" s="1" t="s">
        <v>28</v>
      </c>
      <c r="M721" s="1" t="s">
        <v>29</v>
      </c>
      <c r="N721" s="1" t="s">
        <v>19</v>
      </c>
      <c r="O721" s="1">
        <v>300</v>
      </c>
      <c r="P721" s="1" t="s">
        <v>294</v>
      </c>
      <c r="Q721" s="1" t="s">
        <v>21</v>
      </c>
      <c r="R721" s="1" t="s">
        <v>1172</v>
      </c>
      <c r="S721" s="1" t="s">
        <v>1613</v>
      </c>
      <c r="T721" s="1"/>
      <c r="U721" s="3" t="s">
        <v>1176</v>
      </c>
      <c r="V721">
        <v>43326</v>
      </c>
    </row>
    <row r="722" spans="1:22" ht="12.75" x14ac:dyDescent="0.2">
      <c r="A722" s="2">
        <v>43326.884782349538</v>
      </c>
      <c r="B722" s="1" t="s">
        <v>22</v>
      </c>
      <c r="C722" s="1" t="s">
        <v>1692</v>
      </c>
      <c r="D722" s="1">
        <v>42</v>
      </c>
      <c r="E722" s="1">
        <v>4</v>
      </c>
      <c r="F722" s="1">
        <v>4</v>
      </c>
      <c r="G722" s="4" t="s">
        <v>80</v>
      </c>
      <c r="H722" s="1" t="s">
        <v>26</v>
      </c>
      <c r="I722" s="1" t="s">
        <v>0</v>
      </c>
      <c r="K722" s="1" t="s">
        <v>16</v>
      </c>
      <c r="L722" s="1" t="s">
        <v>28</v>
      </c>
      <c r="M722" s="1" t="s">
        <v>29</v>
      </c>
      <c r="N722" s="1" t="s">
        <v>19</v>
      </c>
      <c r="O722" s="6">
        <v>500</v>
      </c>
      <c r="P722" s="1" t="s">
        <v>71</v>
      </c>
      <c r="Q722" s="1" t="s">
        <v>21</v>
      </c>
      <c r="R722" s="1" t="s">
        <v>1172</v>
      </c>
      <c r="S722" s="1" t="s">
        <v>1217</v>
      </c>
      <c r="T722" s="1"/>
      <c r="U722" s="3" t="s">
        <v>1176</v>
      </c>
      <c r="V722">
        <v>43326</v>
      </c>
    </row>
    <row r="723" spans="1:22" ht="12.75" x14ac:dyDescent="0.2">
      <c r="A723" s="2">
        <v>43326.8875815625</v>
      </c>
      <c r="B723" s="1" t="s">
        <v>22</v>
      </c>
      <c r="C723" s="1" t="s">
        <v>1693</v>
      </c>
      <c r="D723" s="1">
        <v>37</v>
      </c>
      <c r="E723" s="1" t="s">
        <v>1694</v>
      </c>
      <c r="F723" s="1">
        <v>4</v>
      </c>
      <c r="G723" s="4" t="s">
        <v>80</v>
      </c>
      <c r="H723" s="1" t="s">
        <v>26</v>
      </c>
      <c r="I723" s="1" t="s">
        <v>0</v>
      </c>
      <c r="K723" s="1" t="s">
        <v>50</v>
      </c>
      <c r="L723" s="1" t="s">
        <v>28</v>
      </c>
      <c r="M723" s="1" t="s">
        <v>87</v>
      </c>
      <c r="N723" s="1" t="s">
        <v>39</v>
      </c>
      <c r="O723" s="1" t="s">
        <v>1604</v>
      </c>
      <c r="P723" s="1" t="s">
        <v>101</v>
      </c>
      <c r="Q723" s="1" t="s">
        <v>21</v>
      </c>
      <c r="R723" s="1" t="s">
        <v>1172</v>
      </c>
      <c r="S723" s="1" t="s">
        <v>1217</v>
      </c>
      <c r="T723" s="1"/>
      <c r="U723" s="3" t="s">
        <v>1176</v>
      </c>
      <c r="V723">
        <v>43326</v>
      </c>
    </row>
    <row r="724" spans="1:22" ht="12.75" x14ac:dyDescent="0.2">
      <c r="A724" s="2">
        <v>43326.891103634262</v>
      </c>
      <c r="B724" s="1" t="s">
        <v>22</v>
      </c>
      <c r="C724" s="1" t="s">
        <v>1169</v>
      </c>
      <c r="D724" s="1">
        <v>23</v>
      </c>
      <c r="E724" s="1">
        <v>42</v>
      </c>
      <c r="F724" s="1">
        <v>6</v>
      </c>
      <c r="G724" s="4" t="s">
        <v>80</v>
      </c>
      <c r="H724" s="1" t="s">
        <v>26</v>
      </c>
      <c r="I724" s="1" t="s">
        <v>0</v>
      </c>
      <c r="K724" s="1" t="s">
        <v>50</v>
      </c>
      <c r="L724" s="1" t="s">
        <v>28</v>
      </c>
      <c r="M724" s="1" t="s">
        <v>29</v>
      </c>
      <c r="N724" s="1" t="s">
        <v>19</v>
      </c>
      <c r="O724" s="1" t="s">
        <v>318</v>
      </c>
      <c r="P724" s="1" t="s">
        <v>262</v>
      </c>
      <c r="Q724" s="1" t="s">
        <v>21</v>
      </c>
      <c r="R724" s="1" t="s">
        <v>1180</v>
      </c>
      <c r="S724" s="1" t="s">
        <v>1217</v>
      </c>
      <c r="T724" s="1"/>
      <c r="U724" s="3" t="s">
        <v>1176</v>
      </c>
      <c r="V724">
        <v>43326</v>
      </c>
    </row>
    <row r="725" spans="1:22" ht="12.75" x14ac:dyDescent="0.2">
      <c r="A725" s="2">
        <v>43327.273178483796</v>
      </c>
      <c r="B725" s="1" t="s">
        <v>15</v>
      </c>
      <c r="C725" s="1" t="s">
        <v>1695</v>
      </c>
      <c r="D725" s="1">
        <v>49</v>
      </c>
      <c r="E725" s="1" t="s">
        <v>177</v>
      </c>
      <c r="F725" s="1">
        <v>6</v>
      </c>
      <c r="G725" s="1" t="s">
        <v>43</v>
      </c>
      <c r="H725" s="1" t="s">
        <v>26</v>
      </c>
      <c r="I725" s="1" t="s">
        <v>0</v>
      </c>
      <c r="K725" s="1" t="s">
        <v>27</v>
      </c>
      <c r="L725" s="1" t="s">
        <v>28</v>
      </c>
      <c r="M725" s="1" t="s">
        <v>94</v>
      </c>
      <c r="N725" s="1" t="s">
        <v>51</v>
      </c>
      <c r="O725" s="1">
        <v>500</v>
      </c>
      <c r="P725" s="1" t="s">
        <v>20</v>
      </c>
      <c r="Q725" s="1" t="s">
        <v>21</v>
      </c>
      <c r="R725" s="1" t="s">
        <v>176</v>
      </c>
      <c r="S725" s="1" t="s">
        <v>291</v>
      </c>
      <c r="T725" s="1"/>
      <c r="U725" s="3">
        <v>0</v>
      </c>
      <c r="V725">
        <v>43327</v>
      </c>
    </row>
    <row r="726" spans="1:22" ht="12.75" x14ac:dyDescent="0.2">
      <c r="A726" s="2">
        <v>43327.289444583337</v>
      </c>
      <c r="B726" s="1" t="s">
        <v>36</v>
      </c>
      <c r="C726" s="1" t="s">
        <v>1696</v>
      </c>
      <c r="D726" s="1">
        <v>52</v>
      </c>
      <c r="E726" s="1" t="s">
        <v>974</v>
      </c>
      <c r="F726" s="1">
        <v>2</v>
      </c>
      <c r="G726" s="1" t="s">
        <v>43</v>
      </c>
      <c r="H726" s="1" t="s">
        <v>26</v>
      </c>
      <c r="I726" s="1" t="s">
        <v>0</v>
      </c>
      <c r="K726" s="1" t="s">
        <v>27</v>
      </c>
      <c r="L726" s="1" t="s">
        <v>57</v>
      </c>
      <c r="M726" s="1" t="s">
        <v>457</v>
      </c>
      <c r="N726" s="1" t="s">
        <v>19</v>
      </c>
      <c r="O726" s="1">
        <v>0</v>
      </c>
      <c r="P726" s="1" t="s">
        <v>758</v>
      </c>
      <c r="Q726" s="1" t="s">
        <v>21</v>
      </c>
      <c r="R726" s="1" t="s">
        <v>1697</v>
      </c>
      <c r="S726" s="1"/>
      <c r="T726" s="1"/>
      <c r="U726" s="3" t="s">
        <v>1697</v>
      </c>
      <c r="V726">
        <v>43327</v>
      </c>
    </row>
    <row r="727" spans="1:22" ht="12.75" x14ac:dyDescent="0.2">
      <c r="A727" s="2">
        <v>43327.305106643515</v>
      </c>
      <c r="B727" s="1" t="s">
        <v>36</v>
      </c>
      <c r="C727" s="1" t="s">
        <v>1698</v>
      </c>
      <c r="D727" s="1">
        <v>55</v>
      </c>
      <c r="E727" s="1">
        <v>212</v>
      </c>
      <c r="F727" s="1">
        <v>3</v>
      </c>
      <c r="G727" s="1" t="s">
        <v>43</v>
      </c>
      <c r="H727" s="1" t="s">
        <v>26</v>
      </c>
      <c r="I727" s="1" t="s">
        <v>0</v>
      </c>
      <c r="K727" s="1" t="s">
        <v>100</v>
      </c>
      <c r="L727" s="1" t="s">
        <v>57</v>
      </c>
      <c r="M727" s="1" t="s">
        <v>457</v>
      </c>
      <c r="N727" s="1" t="s">
        <v>19</v>
      </c>
      <c r="O727" s="6">
        <v>0</v>
      </c>
      <c r="P727" s="1" t="s">
        <v>331</v>
      </c>
      <c r="Q727" s="1" t="s">
        <v>21</v>
      </c>
      <c r="R727" s="1" t="s">
        <v>1698</v>
      </c>
      <c r="S727" s="1" t="s">
        <v>777</v>
      </c>
      <c r="T727" s="1"/>
      <c r="U727" s="3" t="s">
        <v>1699</v>
      </c>
      <c r="V727">
        <v>43320</v>
      </c>
    </row>
    <row r="728" spans="1:22" ht="12.75" x14ac:dyDescent="0.2">
      <c r="A728" s="2">
        <v>43327.312977118054</v>
      </c>
      <c r="B728" s="1" t="s">
        <v>22</v>
      </c>
      <c r="C728" s="1" t="s">
        <v>1700</v>
      </c>
      <c r="D728" s="1">
        <v>42</v>
      </c>
      <c r="E728" s="1">
        <v>509</v>
      </c>
      <c r="F728" s="1">
        <v>8</v>
      </c>
      <c r="G728" s="4" t="s">
        <v>34</v>
      </c>
      <c r="H728" s="1" t="s">
        <v>26</v>
      </c>
      <c r="I728" s="1" t="s">
        <v>0</v>
      </c>
      <c r="K728" s="1" t="s">
        <v>145</v>
      </c>
      <c r="L728" s="1" t="s">
        <v>17</v>
      </c>
      <c r="M728" s="1" t="s">
        <v>289</v>
      </c>
      <c r="N728" s="1" t="s">
        <v>19</v>
      </c>
      <c r="O728" s="6">
        <v>0</v>
      </c>
      <c r="P728" s="1" t="s">
        <v>20</v>
      </c>
      <c r="Q728" s="1" t="s">
        <v>21</v>
      </c>
      <c r="R728" s="1" t="s">
        <v>1701</v>
      </c>
      <c r="S728" s="1" t="s">
        <v>1702</v>
      </c>
      <c r="T728" s="1"/>
      <c r="U728" s="3" t="s">
        <v>1701</v>
      </c>
      <c r="V728">
        <v>43327</v>
      </c>
    </row>
    <row r="729" spans="1:22" ht="12.75" x14ac:dyDescent="0.2">
      <c r="A729" s="2">
        <v>43327.313858159723</v>
      </c>
      <c r="B729" s="1" t="s">
        <v>15</v>
      </c>
      <c r="C729" s="1" t="s">
        <v>1703</v>
      </c>
      <c r="D729" s="1">
        <v>61</v>
      </c>
      <c r="E729" s="1">
        <v>212</v>
      </c>
      <c r="F729" s="1">
        <v>3</v>
      </c>
      <c r="G729" s="1" t="s">
        <v>43</v>
      </c>
      <c r="H729" s="1" t="s">
        <v>26</v>
      </c>
      <c r="I729" s="1" t="s">
        <v>0</v>
      </c>
      <c r="K729" s="1" t="s">
        <v>27</v>
      </c>
      <c r="L729" s="1" t="s">
        <v>57</v>
      </c>
      <c r="M729" s="1" t="s">
        <v>457</v>
      </c>
      <c r="N729" s="1" t="s">
        <v>19</v>
      </c>
      <c r="O729" s="6" t="s">
        <v>1704</v>
      </c>
      <c r="P729" s="1" t="s">
        <v>54</v>
      </c>
      <c r="Q729" s="1" t="s">
        <v>21</v>
      </c>
      <c r="R729" s="1" t="s">
        <v>1705</v>
      </c>
      <c r="S729" s="1" t="s">
        <v>1706</v>
      </c>
      <c r="T729" s="1"/>
      <c r="U729" s="3" t="s">
        <v>1707</v>
      </c>
      <c r="V729">
        <v>43327</v>
      </c>
    </row>
    <row r="730" spans="1:22" ht="12.75" x14ac:dyDescent="0.2">
      <c r="A730" s="2">
        <v>43327.317966354167</v>
      </c>
      <c r="B730" s="1" t="s">
        <v>22</v>
      </c>
      <c r="C730" s="1" t="s">
        <v>1708</v>
      </c>
      <c r="D730" s="1">
        <v>30</v>
      </c>
      <c r="E730" s="1">
        <v>212</v>
      </c>
      <c r="F730" s="1">
        <v>3</v>
      </c>
      <c r="G730" s="1" t="s">
        <v>43</v>
      </c>
      <c r="H730" s="1" t="s">
        <v>26</v>
      </c>
      <c r="I730" s="1" t="s">
        <v>0</v>
      </c>
      <c r="K730" s="1" t="s">
        <v>161</v>
      </c>
      <c r="L730" s="1" t="s">
        <v>57</v>
      </c>
      <c r="M730" s="1" t="s">
        <v>457</v>
      </c>
      <c r="N730" s="1" t="s">
        <v>19</v>
      </c>
      <c r="O730" s="1" t="s">
        <v>1704</v>
      </c>
      <c r="P730" s="1" t="s">
        <v>54</v>
      </c>
      <c r="Q730" s="1" t="s">
        <v>21</v>
      </c>
      <c r="R730" s="1" t="s">
        <v>1705</v>
      </c>
      <c r="S730" s="1" t="s">
        <v>1709</v>
      </c>
      <c r="T730" s="1"/>
      <c r="U730" s="3" t="s">
        <v>1707</v>
      </c>
      <c r="V730">
        <v>43327</v>
      </c>
    </row>
    <row r="731" spans="1:22" ht="12.75" x14ac:dyDescent="0.2">
      <c r="A731" s="2">
        <v>43327.332568379628</v>
      </c>
      <c r="B731" s="1" t="s">
        <v>15</v>
      </c>
      <c r="C731" s="1" t="s">
        <v>1456</v>
      </c>
      <c r="D731" s="1">
        <v>50</v>
      </c>
      <c r="E731" s="5">
        <v>21</v>
      </c>
      <c r="F731" s="1">
        <v>6</v>
      </c>
      <c r="G731" s="4" t="s">
        <v>80</v>
      </c>
      <c r="H731" s="1" t="s">
        <v>26</v>
      </c>
      <c r="I731" s="1" t="s">
        <v>0</v>
      </c>
      <c r="K731" s="1" t="s">
        <v>50</v>
      </c>
      <c r="L731" s="1" t="s">
        <v>28</v>
      </c>
      <c r="M731" s="1" t="s">
        <v>94</v>
      </c>
      <c r="N731" s="1" t="s">
        <v>39</v>
      </c>
      <c r="O731" s="1">
        <v>500</v>
      </c>
      <c r="P731" s="1" t="s">
        <v>84</v>
      </c>
      <c r="Q731" s="1" t="s">
        <v>21</v>
      </c>
      <c r="R731" s="1" t="s">
        <v>1172</v>
      </c>
      <c r="S731" s="1" t="s">
        <v>1217</v>
      </c>
      <c r="T731" s="1"/>
      <c r="U731" s="3" t="s">
        <v>1176</v>
      </c>
      <c r="V731">
        <v>43327</v>
      </c>
    </row>
    <row r="732" spans="1:22" ht="12.75" x14ac:dyDescent="0.2">
      <c r="A732" s="2">
        <v>43327.335158761576</v>
      </c>
      <c r="B732" s="1" t="s">
        <v>36</v>
      </c>
      <c r="C732" s="1" t="s">
        <v>1710</v>
      </c>
      <c r="D732" s="1">
        <v>46</v>
      </c>
      <c r="E732" s="1">
        <v>26</v>
      </c>
      <c r="F732" s="1">
        <v>6</v>
      </c>
      <c r="G732" s="4" t="s">
        <v>80</v>
      </c>
      <c r="H732" s="1" t="s">
        <v>26</v>
      </c>
      <c r="I732" s="1" t="s">
        <v>0</v>
      </c>
      <c r="K732" s="1" t="s">
        <v>16</v>
      </c>
      <c r="L732" s="1" t="s">
        <v>28</v>
      </c>
      <c r="M732" s="1" t="s">
        <v>29</v>
      </c>
      <c r="N732" s="1" t="s">
        <v>19</v>
      </c>
      <c r="O732" s="1">
        <v>500</v>
      </c>
      <c r="P732" s="1" t="s">
        <v>101</v>
      </c>
      <c r="Q732" s="1" t="s">
        <v>21</v>
      </c>
      <c r="R732" s="1" t="s">
        <v>1172</v>
      </c>
      <c r="S732" s="1" t="s">
        <v>1217</v>
      </c>
      <c r="T732" s="1"/>
      <c r="U732" s="3" t="s">
        <v>1176</v>
      </c>
      <c r="V732">
        <v>43327</v>
      </c>
    </row>
    <row r="733" spans="1:22" ht="12.75" x14ac:dyDescent="0.2">
      <c r="A733" s="2">
        <v>43327.348000358797</v>
      </c>
      <c r="B733" s="1" t="s">
        <v>15</v>
      </c>
      <c r="C733" s="1" t="s">
        <v>1711</v>
      </c>
      <c r="D733" s="1">
        <v>46</v>
      </c>
      <c r="E733" s="1">
        <v>31</v>
      </c>
      <c r="F733" s="1">
        <v>2</v>
      </c>
      <c r="G733" s="1" t="s">
        <v>43</v>
      </c>
      <c r="H733" s="1" t="s">
        <v>26</v>
      </c>
      <c r="I733" s="1" t="s">
        <v>0</v>
      </c>
      <c r="K733" s="1" t="s">
        <v>50</v>
      </c>
      <c r="L733" s="1" t="s">
        <v>57</v>
      </c>
      <c r="M733" s="1" t="s">
        <v>289</v>
      </c>
      <c r="N733" s="1" t="s">
        <v>19</v>
      </c>
      <c r="O733" s="1">
        <v>0</v>
      </c>
      <c r="P733" s="1" t="s">
        <v>101</v>
      </c>
      <c r="Q733" s="1" t="s">
        <v>21</v>
      </c>
      <c r="R733" s="1" t="s">
        <v>1712</v>
      </c>
      <c r="S733" s="1" t="s">
        <v>148</v>
      </c>
      <c r="T733" s="1"/>
      <c r="U733" s="3" t="s">
        <v>1713</v>
      </c>
      <c r="V733">
        <v>43327</v>
      </c>
    </row>
    <row r="734" spans="1:22" ht="12.75" x14ac:dyDescent="0.2">
      <c r="A734" s="2">
        <v>43327.37686019676</v>
      </c>
      <c r="B734" s="1" t="s">
        <v>15</v>
      </c>
      <c r="C734" s="1" t="s">
        <v>1714</v>
      </c>
      <c r="D734" s="1">
        <v>52</v>
      </c>
      <c r="E734" s="1" t="s">
        <v>1715</v>
      </c>
      <c r="F734" s="1">
        <v>5</v>
      </c>
      <c r="G734" s="1" t="s">
        <v>43</v>
      </c>
      <c r="H734" s="1" t="s">
        <v>26</v>
      </c>
      <c r="I734" s="1" t="s">
        <v>0</v>
      </c>
      <c r="K734" s="1" t="s">
        <v>27</v>
      </c>
      <c r="L734" s="1" t="s">
        <v>57</v>
      </c>
      <c r="M734" s="1" t="s">
        <v>457</v>
      </c>
      <c r="N734" s="1" t="s">
        <v>19</v>
      </c>
      <c r="O734" s="1">
        <v>0</v>
      </c>
      <c r="P734" s="1" t="s">
        <v>20</v>
      </c>
      <c r="Q734" s="1" t="s">
        <v>21</v>
      </c>
      <c r="R734" s="1" t="s">
        <v>1716</v>
      </c>
      <c r="S734" s="1" t="s">
        <v>778</v>
      </c>
      <c r="T734" s="1"/>
      <c r="U734" s="3" t="s">
        <v>1716</v>
      </c>
      <c r="V734">
        <v>43327</v>
      </c>
    </row>
    <row r="735" spans="1:22" ht="12.75" x14ac:dyDescent="0.2">
      <c r="A735" s="2">
        <v>43327.393650821759</v>
      </c>
      <c r="B735" s="1" t="s">
        <v>22</v>
      </c>
      <c r="C735" s="1" t="s">
        <v>1717</v>
      </c>
      <c r="D735" s="1">
        <v>63</v>
      </c>
      <c r="E735" s="1" t="s">
        <v>1430</v>
      </c>
      <c r="F735" s="1">
        <v>5</v>
      </c>
      <c r="G735" s="1" t="s">
        <v>43</v>
      </c>
      <c r="H735" s="1" t="s">
        <v>26</v>
      </c>
      <c r="I735" s="1" t="s">
        <v>0</v>
      </c>
      <c r="K735" s="1" t="s">
        <v>27</v>
      </c>
      <c r="L735" s="1" t="s">
        <v>57</v>
      </c>
      <c r="M735" s="1" t="s">
        <v>457</v>
      </c>
      <c r="N735" s="1" t="s">
        <v>19</v>
      </c>
      <c r="O735" s="1">
        <v>0</v>
      </c>
      <c r="P735" s="1" t="s">
        <v>20</v>
      </c>
      <c r="Q735" s="1" t="s">
        <v>21</v>
      </c>
      <c r="R735" s="1" t="s">
        <v>1718</v>
      </c>
      <c r="S735" s="1" t="s">
        <v>778</v>
      </c>
      <c r="T735" s="1"/>
      <c r="U735" s="3" t="s">
        <v>1719</v>
      </c>
      <c r="V735">
        <v>43327</v>
      </c>
    </row>
    <row r="736" spans="1:22" ht="12.75" x14ac:dyDescent="0.2">
      <c r="A736" s="2">
        <v>43327.399038518517</v>
      </c>
      <c r="B736" s="1" t="s">
        <v>15</v>
      </c>
      <c r="C736" s="1" t="s">
        <v>1720</v>
      </c>
      <c r="D736" s="1">
        <v>56</v>
      </c>
      <c r="E736" s="1">
        <v>69</v>
      </c>
      <c r="F736" s="1">
        <v>11</v>
      </c>
      <c r="G736" s="1" t="s">
        <v>43</v>
      </c>
      <c r="H736" s="1" t="s">
        <v>26</v>
      </c>
      <c r="I736" s="1" t="s">
        <v>0</v>
      </c>
      <c r="K736" s="1" t="s">
        <v>27</v>
      </c>
      <c r="L736" s="1" t="s">
        <v>28</v>
      </c>
      <c r="M736" s="1" t="s">
        <v>29</v>
      </c>
      <c r="N736" s="1" t="s">
        <v>39</v>
      </c>
      <c r="O736" s="1">
        <v>300</v>
      </c>
      <c r="P736" s="1" t="s">
        <v>84</v>
      </c>
      <c r="Q736" s="1" t="s">
        <v>21</v>
      </c>
      <c r="R736" s="1" t="s">
        <v>1172</v>
      </c>
      <c r="S736" s="1" t="s">
        <v>1212</v>
      </c>
      <c r="T736" s="1"/>
      <c r="U736" s="3" t="s">
        <v>1176</v>
      </c>
      <c r="V736">
        <v>43327</v>
      </c>
    </row>
    <row r="737" spans="1:22" ht="12.75" x14ac:dyDescent="0.2">
      <c r="A737" s="2">
        <v>43327.401771608798</v>
      </c>
      <c r="B737" s="1" t="s">
        <v>22</v>
      </c>
      <c r="C737" s="1" t="s">
        <v>1721</v>
      </c>
      <c r="D737" s="1">
        <v>44</v>
      </c>
      <c r="E737" s="1" t="s">
        <v>1722</v>
      </c>
      <c r="F737" s="1">
        <v>6</v>
      </c>
      <c r="G737" s="4" t="s">
        <v>80</v>
      </c>
      <c r="H737" s="1" t="s">
        <v>26</v>
      </c>
      <c r="I737" s="1" t="s">
        <v>0</v>
      </c>
      <c r="K737" s="1" t="s">
        <v>27</v>
      </c>
      <c r="L737" s="1" t="s">
        <v>28</v>
      </c>
      <c r="M737" s="1" t="s">
        <v>29</v>
      </c>
      <c r="N737" s="1" t="s">
        <v>19</v>
      </c>
      <c r="O737" s="1">
        <v>300</v>
      </c>
      <c r="P737" s="1" t="s">
        <v>84</v>
      </c>
      <c r="Q737" s="1" t="s">
        <v>21</v>
      </c>
      <c r="R737" s="1" t="s">
        <v>1172</v>
      </c>
      <c r="S737" s="1" t="s">
        <v>1217</v>
      </c>
      <c r="T737" s="1"/>
      <c r="U737" s="3" t="s">
        <v>1176</v>
      </c>
      <c r="V737">
        <v>43327</v>
      </c>
    </row>
    <row r="738" spans="1:22" ht="12.75" x14ac:dyDescent="0.2">
      <c r="A738" s="2">
        <v>43327.403114710643</v>
      </c>
      <c r="B738" s="1" t="s">
        <v>36</v>
      </c>
      <c r="C738" s="1" t="s">
        <v>1723</v>
      </c>
      <c r="D738" s="1">
        <v>69</v>
      </c>
      <c r="E738" s="1">
        <v>56</v>
      </c>
      <c r="F738" s="1">
        <v>5</v>
      </c>
      <c r="G738" s="1" t="s">
        <v>43</v>
      </c>
      <c r="H738" s="1" t="s">
        <v>26</v>
      </c>
      <c r="I738" s="1" t="s">
        <v>0</v>
      </c>
      <c r="K738" s="1" t="s">
        <v>27</v>
      </c>
      <c r="L738" s="1" t="s">
        <v>57</v>
      </c>
      <c r="M738" s="1" t="s">
        <v>457</v>
      </c>
      <c r="N738" s="1" t="s">
        <v>19</v>
      </c>
      <c r="O738" s="1">
        <v>0</v>
      </c>
      <c r="P738" s="1" t="s">
        <v>20</v>
      </c>
      <c r="Q738" s="1" t="s">
        <v>21</v>
      </c>
      <c r="R738" s="1" t="s">
        <v>1716</v>
      </c>
      <c r="S738" s="1" t="s">
        <v>778</v>
      </c>
      <c r="T738" s="1"/>
      <c r="U738" s="3" t="s">
        <v>1716</v>
      </c>
      <c r="V738">
        <v>43327</v>
      </c>
    </row>
    <row r="739" spans="1:22" ht="12.75" x14ac:dyDescent="0.2">
      <c r="A739" s="2">
        <v>43327.404723657412</v>
      </c>
      <c r="B739" s="1" t="s">
        <v>36</v>
      </c>
      <c r="C739" s="1" t="s">
        <v>1724</v>
      </c>
      <c r="D739" s="1">
        <v>64</v>
      </c>
      <c r="E739" s="1" t="s">
        <v>1159</v>
      </c>
      <c r="F739" s="1">
        <v>6</v>
      </c>
      <c r="G739" s="4" t="s">
        <v>80</v>
      </c>
      <c r="H739" s="1" t="s">
        <v>26</v>
      </c>
      <c r="I739" s="1" t="s">
        <v>0</v>
      </c>
      <c r="K739" s="1" t="s">
        <v>27</v>
      </c>
      <c r="L739" s="1" t="s">
        <v>28</v>
      </c>
      <c r="M739" s="1" t="s">
        <v>29</v>
      </c>
      <c r="N739" s="1" t="s">
        <v>19</v>
      </c>
      <c r="O739" s="1">
        <v>400</v>
      </c>
      <c r="P739" s="1" t="s">
        <v>84</v>
      </c>
      <c r="Q739" s="1" t="s">
        <v>21</v>
      </c>
      <c r="R739" s="1" t="s">
        <v>1172</v>
      </c>
      <c r="S739" s="1" t="s">
        <v>1217</v>
      </c>
      <c r="T739" s="1"/>
      <c r="U739" s="3" t="s">
        <v>1176</v>
      </c>
      <c r="V739">
        <v>43327</v>
      </c>
    </row>
    <row r="740" spans="1:22" ht="12.75" x14ac:dyDescent="0.2">
      <c r="A740" s="2">
        <v>43327.40574717593</v>
      </c>
      <c r="B740" s="1" t="s">
        <v>36</v>
      </c>
      <c r="C740" s="1" t="s">
        <v>1725</v>
      </c>
      <c r="D740" s="1">
        <v>63</v>
      </c>
      <c r="E740" s="1">
        <v>84</v>
      </c>
      <c r="F740" s="1">
        <v>5</v>
      </c>
      <c r="G740" s="1" t="s">
        <v>43</v>
      </c>
      <c r="H740" s="1" t="s">
        <v>26</v>
      </c>
      <c r="I740" s="1" t="s">
        <v>0</v>
      </c>
      <c r="K740" s="1" t="s">
        <v>27</v>
      </c>
      <c r="L740" s="1" t="s">
        <v>57</v>
      </c>
      <c r="M740" s="1" t="s">
        <v>457</v>
      </c>
      <c r="N740" s="1" t="s">
        <v>19</v>
      </c>
      <c r="O740" s="6">
        <v>0</v>
      </c>
      <c r="P740" s="1" t="s">
        <v>20</v>
      </c>
      <c r="Q740" s="1" t="s">
        <v>21</v>
      </c>
      <c r="R740" s="1" t="s">
        <v>1716</v>
      </c>
      <c r="S740" s="1" t="s">
        <v>778</v>
      </c>
      <c r="T740" s="1"/>
      <c r="U740" s="3" t="s">
        <v>1716</v>
      </c>
      <c r="V740">
        <v>43327</v>
      </c>
    </row>
    <row r="741" spans="1:22" ht="12.75" x14ac:dyDescent="0.2">
      <c r="A741" s="2">
        <v>43327.407920462967</v>
      </c>
      <c r="B741" s="1" t="s">
        <v>36</v>
      </c>
      <c r="C741" s="1" t="s">
        <v>1726</v>
      </c>
      <c r="D741" s="1">
        <v>46</v>
      </c>
      <c r="E741" s="1">
        <v>34</v>
      </c>
      <c r="F741" s="1">
        <v>6</v>
      </c>
      <c r="G741" s="4" t="s">
        <v>80</v>
      </c>
      <c r="H741" s="1" t="s">
        <v>26</v>
      </c>
      <c r="I741" s="1" t="s">
        <v>0</v>
      </c>
      <c r="K741" s="1" t="s">
        <v>27</v>
      </c>
      <c r="L741" s="1" t="s">
        <v>28</v>
      </c>
      <c r="M741" s="1" t="s">
        <v>29</v>
      </c>
      <c r="N741" s="1" t="s">
        <v>19</v>
      </c>
      <c r="O741" s="1">
        <v>300</v>
      </c>
      <c r="P741" s="1" t="s">
        <v>210</v>
      </c>
      <c r="Q741" s="1" t="s">
        <v>21</v>
      </c>
      <c r="R741" s="1" t="s">
        <v>1180</v>
      </c>
      <c r="S741" s="1" t="s">
        <v>1217</v>
      </c>
      <c r="T741" s="1"/>
      <c r="U741" s="3" t="s">
        <v>1176</v>
      </c>
      <c r="V741">
        <v>43327</v>
      </c>
    </row>
    <row r="742" spans="1:22" ht="12.75" x14ac:dyDescent="0.2">
      <c r="A742" s="2">
        <v>43327.408309351857</v>
      </c>
      <c r="B742" s="1" t="s">
        <v>22</v>
      </c>
      <c r="C742" s="1" t="s">
        <v>1717</v>
      </c>
      <c r="D742" s="1">
        <v>63</v>
      </c>
      <c r="E742" s="1" t="s">
        <v>1430</v>
      </c>
      <c r="F742" s="1">
        <v>5</v>
      </c>
      <c r="G742" s="1" t="s">
        <v>43</v>
      </c>
      <c r="H742" s="1" t="s">
        <v>26</v>
      </c>
      <c r="I742" s="1" t="s">
        <v>0</v>
      </c>
      <c r="K742" s="1" t="s">
        <v>27</v>
      </c>
      <c r="L742" s="1" t="s">
        <v>57</v>
      </c>
      <c r="M742" s="1" t="s">
        <v>457</v>
      </c>
      <c r="N742" s="1" t="s">
        <v>19</v>
      </c>
      <c r="O742" s="6">
        <v>0</v>
      </c>
      <c r="P742" s="1" t="s">
        <v>20</v>
      </c>
      <c r="Q742" s="1" t="s">
        <v>21</v>
      </c>
      <c r="R742" s="1" t="s">
        <v>1716</v>
      </c>
      <c r="S742" s="1" t="s">
        <v>778</v>
      </c>
      <c r="T742" s="1"/>
      <c r="U742" s="3" t="s">
        <v>1716</v>
      </c>
      <c r="V742">
        <v>43327</v>
      </c>
    </row>
    <row r="743" spans="1:22" ht="12.75" x14ac:dyDescent="0.2">
      <c r="A743" s="2">
        <v>43327.412202453706</v>
      </c>
      <c r="B743" s="1" t="s">
        <v>36</v>
      </c>
      <c r="C743" s="1" t="s">
        <v>1727</v>
      </c>
      <c r="D743" s="1">
        <v>53</v>
      </c>
      <c r="E743" s="1">
        <v>73</v>
      </c>
      <c r="F743" s="1">
        <v>7</v>
      </c>
      <c r="G743" s="4" t="s">
        <v>80</v>
      </c>
      <c r="H743" s="1" t="s">
        <v>26</v>
      </c>
      <c r="I743" s="1" t="s">
        <v>0</v>
      </c>
      <c r="K743" s="1" t="s">
        <v>27</v>
      </c>
      <c r="L743" s="1" t="s">
        <v>28</v>
      </c>
      <c r="M743" s="1" t="s">
        <v>29</v>
      </c>
      <c r="N743" s="1" t="s">
        <v>19</v>
      </c>
      <c r="O743" s="1">
        <v>400</v>
      </c>
      <c r="P743" s="1" t="s">
        <v>101</v>
      </c>
      <c r="Q743" s="1" t="s">
        <v>21</v>
      </c>
      <c r="R743" s="1" t="s">
        <v>1180</v>
      </c>
      <c r="S743" s="1" t="s">
        <v>1217</v>
      </c>
      <c r="T743" s="1"/>
      <c r="U743" s="3" t="s">
        <v>1176</v>
      </c>
      <c r="V743">
        <v>43327</v>
      </c>
    </row>
    <row r="744" spans="1:22" ht="12.75" x14ac:dyDescent="0.2">
      <c r="A744" s="2">
        <v>43327.416361354168</v>
      </c>
      <c r="B744" s="1" t="s">
        <v>22</v>
      </c>
      <c r="C744" s="1" t="s">
        <v>1728</v>
      </c>
      <c r="D744" s="1">
        <v>48</v>
      </c>
      <c r="E744" s="1" t="s">
        <v>467</v>
      </c>
      <c r="F744" s="1">
        <v>7</v>
      </c>
      <c r="G744" s="4" t="s">
        <v>80</v>
      </c>
      <c r="H744" s="1" t="s">
        <v>26</v>
      </c>
      <c r="I744" s="1" t="s">
        <v>0</v>
      </c>
      <c r="K744" s="1" t="s">
        <v>27</v>
      </c>
      <c r="L744" s="1" t="s">
        <v>28</v>
      </c>
      <c r="M744" s="1" t="s">
        <v>29</v>
      </c>
      <c r="N744" s="1" t="s">
        <v>19</v>
      </c>
      <c r="O744" s="1">
        <v>300</v>
      </c>
      <c r="P744" s="1" t="s">
        <v>210</v>
      </c>
      <c r="Q744" s="1" t="s">
        <v>21</v>
      </c>
      <c r="R744" s="1" t="s">
        <v>1180</v>
      </c>
      <c r="S744" s="1" t="s">
        <v>1217</v>
      </c>
      <c r="T744" s="1"/>
      <c r="U744" s="3" t="s">
        <v>1176</v>
      </c>
      <c r="V744">
        <v>43327</v>
      </c>
    </row>
    <row r="745" spans="1:22" ht="12.75" x14ac:dyDescent="0.2">
      <c r="A745" s="2">
        <v>43327.420082638884</v>
      </c>
      <c r="B745" s="1" t="s">
        <v>36</v>
      </c>
      <c r="C745" s="1" t="s">
        <v>1729</v>
      </c>
      <c r="D745" s="1">
        <v>57</v>
      </c>
      <c r="E745" s="1" t="s">
        <v>1730</v>
      </c>
      <c r="F745" s="1">
        <v>5</v>
      </c>
      <c r="G745" s="1" t="s">
        <v>99</v>
      </c>
      <c r="H745" s="1" t="s">
        <v>26</v>
      </c>
      <c r="I745" s="1" t="s">
        <v>0</v>
      </c>
      <c r="K745" s="1" t="s">
        <v>145</v>
      </c>
      <c r="L745" s="1" t="s">
        <v>28</v>
      </c>
      <c r="M745" s="1" t="s">
        <v>29</v>
      </c>
      <c r="N745" s="1" t="s">
        <v>282</v>
      </c>
      <c r="O745" s="1">
        <v>2000</v>
      </c>
      <c r="P745" s="1" t="s">
        <v>294</v>
      </c>
      <c r="Q745" s="1" t="s">
        <v>95</v>
      </c>
      <c r="R745" s="1" t="s">
        <v>1729</v>
      </c>
      <c r="S745" s="1" t="s">
        <v>148</v>
      </c>
      <c r="T745" s="1"/>
      <c r="U745" s="3" t="s">
        <v>1731</v>
      </c>
      <c r="V745">
        <v>43327</v>
      </c>
    </row>
    <row r="746" spans="1:22" ht="12.75" x14ac:dyDescent="0.2">
      <c r="A746" s="2">
        <v>43327.420635775459</v>
      </c>
      <c r="B746" s="1" t="s">
        <v>22</v>
      </c>
      <c r="C746" s="1" t="s">
        <v>1732</v>
      </c>
      <c r="D746" s="1">
        <v>33</v>
      </c>
      <c r="E746" s="1">
        <v>4</v>
      </c>
      <c r="F746" s="1">
        <v>7</v>
      </c>
      <c r="G746" s="4" t="s">
        <v>80</v>
      </c>
      <c r="H746" s="1" t="s">
        <v>26</v>
      </c>
      <c r="I746" s="1" t="s">
        <v>0</v>
      </c>
      <c r="K746" s="1" t="s">
        <v>50</v>
      </c>
      <c r="L746" s="1" t="s">
        <v>28</v>
      </c>
      <c r="M746" s="1" t="s">
        <v>29</v>
      </c>
      <c r="N746" s="1" t="s">
        <v>19</v>
      </c>
      <c r="O746" s="1">
        <v>300</v>
      </c>
      <c r="P746" s="1" t="s">
        <v>84</v>
      </c>
      <c r="Q746" s="1" t="s">
        <v>21</v>
      </c>
      <c r="R746" s="1" t="s">
        <v>1733</v>
      </c>
      <c r="S746" s="1" t="s">
        <v>1217</v>
      </c>
      <c r="T746" s="1"/>
      <c r="U746" s="3" t="s">
        <v>1176</v>
      </c>
      <c r="V746">
        <v>43327</v>
      </c>
    </row>
    <row r="747" spans="1:22" ht="12.75" x14ac:dyDescent="0.2">
      <c r="A747" s="2">
        <v>43327.42477114583</v>
      </c>
      <c r="B747" s="1" t="s">
        <v>36</v>
      </c>
      <c r="C747" s="1" t="s">
        <v>1735</v>
      </c>
      <c r="D747" s="1">
        <v>63</v>
      </c>
      <c r="E747" s="1">
        <v>124</v>
      </c>
      <c r="F747" s="1">
        <v>7</v>
      </c>
      <c r="G747" s="4" t="s">
        <v>80</v>
      </c>
      <c r="H747" s="1" t="s">
        <v>26</v>
      </c>
      <c r="I747" s="1" t="s">
        <v>0</v>
      </c>
      <c r="K747" s="1" t="s">
        <v>27</v>
      </c>
      <c r="L747" s="1" t="s">
        <v>28</v>
      </c>
      <c r="M747" s="1" t="s">
        <v>29</v>
      </c>
      <c r="N747" s="1" t="s">
        <v>19</v>
      </c>
      <c r="O747" s="6">
        <v>300</v>
      </c>
      <c r="P747" s="1" t="s">
        <v>141</v>
      </c>
      <c r="Q747" s="1" t="s">
        <v>21</v>
      </c>
      <c r="R747" s="1" t="s">
        <v>1172</v>
      </c>
      <c r="S747" s="1" t="s">
        <v>1217</v>
      </c>
      <c r="T747" s="1"/>
      <c r="U747" s="3" t="s">
        <v>1176</v>
      </c>
      <c r="V747">
        <v>43327</v>
      </c>
    </row>
    <row r="748" spans="1:22" ht="12.75" x14ac:dyDescent="0.2">
      <c r="A748" s="2">
        <v>43327.427991886572</v>
      </c>
      <c r="B748" s="1" t="s">
        <v>36</v>
      </c>
      <c r="C748" s="1" t="s">
        <v>1736</v>
      </c>
      <c r="D748" s="1">
        <v>60</v>
      </c>
      <c r="E748" s="1">
        <v>132</v>
      </c>
      <c r="F748" s="1">
        <v>7</v>
      </c>
      <c r="G748" s="4" t="s">
        <v>80</v>
      </c>
      <c r="H748" s="1" t="s">
        <v>26</v>
      </c>
      <c r="I748" s="1" t="s">
        <v>0</v>
      </c>
      <c r="K748" s="1" t="s">
        <v>27</v>
      </c>
      <c r="L748" s="1" t="s">
        <v>28</v>
      </c>
      <c r="M748" s="1" t="s">
        <v>29</v>
      </c>
      <c r="N748" s="1" t="s">
        <v>19</v>
      </c>
      <c r="O748" s="1">
        <v>300</v>
      </c>
      <c r="P748" s="1" t="s">
        <v>141</v>
      </c>
      <c r="Q748" s="1" t="s">
        <v>21</v>
      </c>
      <c r="R748" s="1" t="s">
        <v>1172</v>
      </c>
      <c r="S748" s="1" t="s">
        <v>1217</v>
      </c>
      <c r="T748" s="1"/>
      <c r="U748" s="3" t="s">
        <v>1176</v>
      </c>
      <c r="V748">
        <v>43327</v>
      </c>
    </row>
    <row r="749" spans="1:22" ht="12.75" x14ac:dyDescent="0.2">
      <c r="A749" s="2">
        <v>43327.429551122681</v>
      </c>
      <c r="B749" s="1" t="s">
        <v>36</v>
      </c>
      <c r="C749" s="1" t="s">
        <v>1737</v>
      </c>
      <c r="D749" s="1">
        <v>61</v>
      </c>
      <c r="E749" s="1">
        <v>49</v>
      </c>
      <c r="F749" s="1">
        <v>5</v>
      </c>
      <c r="G749" s="1" t="s">
        <v>43</v>
      </c>
      <c r="H749" s="1" t="s">
        <v>26</v>
      </c>
      <c r="I749" s="1" t="s">
        <v>0</v>
      </c>
      <c r="K749" s="1" t="s">
        <v>27</v>
      </c>
      <c r="L749" s="1" t="s">
        <v>57</v>
      </c>
      <c r="M749" s="1" t="s">
        <v>457</v>
      </c>
      <c r="N749" s="1" t="s">
        <v>19</v>
      </c>
      <c r="O749" s="1">
        <v>0</v>
      </c>
      <c r="P749" s="1" t="s">
        <v>20</v>
      </c>
      <c r="Q749" s="1" t="s">
        <v>21</v>
      </c>
      <c r="R749" s="1" t="s">
        <v>1716</v>
      </c>
      <c r="S749" s="1" t="s">
        <v>778</v>
      </c>
      <c r="T749" s="1"/>
      <c r="U749" s="3" t="s">
        <v>1716</v>
      </c>
      <c r="V749">
        <v>43327</v>
      </c>
    </row>
    <row r="750" spans="1:22" ht="12.75" x14ac:dyDescent="0.2">
      <c r="A750" s="2">
        <v>43327.432372870375</v>
      </c>
      <c r="B750" s="1" t="s">
        <v>36</v>
      </c>
      <c r="C750" s="1" t="s">
        <v>1738</v>
      </c>
      <c r="D750" s="1">
        <v>62</v>
      </c>
      <c r="E750" s="1">
        <v>85</v>
      </c>
      <c r="F750" s="1">
        <v>5</v>
      </c>
      <c r="G750" s="1" t="s">
        <v>43</v>
      </c>
      <c r="H750" s="1" t="s">
        <v>26</v>
      </c>
      <c r="I750" s="1" t="s">
        <v>0</v>
      </c>
      <c r="K750" s="1" t="s">
        <v>27</v>
      </c>
      <c r="L750" s="1" t="s">
        <v>57</v>
      </c>
      <c r="M750" s="1" t="s">
        <v>457</v>
      </c>
      <c r="N750" s="1" t="s">
        <v>19</v>
      </c>
      <c r="O750" s="1">
        <v>0</v>
      </c>
      <c r="P750" s="1" t="s">
        <v>20</v>
      </c>
      <c r="Q750" s="1" t="s">
        <v>21</v>
      </c>
      <c r="R750" s="1" t="s">
        <v>1716</v>
      </c>
      <c r="S750" s="1" t="s">
        <v>778</v>
      </c>
      <c r="T750" s="1"/>
      <c r="U750" s="3" t="s">
        <v>1716</v>
      </c>
      <c r="V750">
        <v>43327</v>
      </c>
    </row>
    <row r="751" spans="1:22" ht="12.75" x14ac:dyDescent="0.2">
      <c r="A751" s="2">
        <v>43327.434168148146</v>
      </c>
      <c r="B751" s="1" t="s">
        <v>36</v>
      </c>
      <c r="C751" s="1" t="s">
        <v>1739</v>
      </c>
      <c r="D751" s="1">
        <v>61</v>
      </c>
      <c r="E751" s="1">
        <v>80</v>
      </c>
      <c r="F751" s="1">
        <v>5</v>
      </c>
      <c r="G751" s="1" t="s">
        <v>43</v>
      </c>
      <c r="H751" s="1" t="s">
        <v>26</v>
      </c>
      <c r="I751" s="1" t="s">
        <v>0</v>
      </c>
      <c r="K751" s="1" t="s">
        <v>27</v>
      </c>
      <c r="L751" s="1" t="s">
        <v>57</v>
      </c>
      <c r="M751" s="1" t="s">
        <v>457</v>
      </c>
      <c r="N751" s="1" t="s">
        <v>19</v>
      </c>
      <c r="O751" s="1">
        <v>0</v>
      </c>
      <c r="P751" s="1" t="s">
        <v>20</v>
      </c>
      <c r="Q751" s="1" t="s">
        <v>21</v>
      </c>
      <c r="R751" s="1" t="s">
        <v>1716</v>
      </c>
      <c r="S751" s="1" t="s">
        <v>778</v>
      </c>
      <c r="T751" s="1"/>
      <c r="U751" s="3" t="s">
        <v>1716</v>
      </c>
      <c r="V751">
        <v>43327</v>
      </c>
    </row>
    <row r="752" spans="1:22" ht="12.75" x14ac:dyDescent="0.2">
      <c r="A752" s="2">
        <v>43327.43454681713</v>
      </c>
      <c r="B752" s="1" t="s">
        <v>36</v>
      </c>
      <c r="C752" s="1" t="s">
        <v>1740</v>
      </c>
      <c r="D752" s="1">
        <v>60</v>
      </c>
      <c r="E752" s="1">
        <v>12</v>
      </c>
      <c r="F752" s="1">
        <v>7</v>
      </c>
      <c r="G752" s="4" t="s">
        <v>80</v>
      </c>
      <c r="H752" s="1" t="s">
        <v>26</v>
      </c>
      <c r="I752" s="1" t="s">
        <v>0</v>
      </c>
      <c r="K752" s="1" t="s">
        <v>27</v>
      </c>
      <c r="L752" s="1" t="s">
        <v>28</v>
      </c>
      <c r="M752" s="1" t="s">
        <v>29</v>
      </c>
      <c r="N752" s="1" t="s">
        <v>19</v>
      </c>
      <c r="O752" s="1">
        <v>300</v>
      </c>
      <c r="P752" s="1" t="s">
        <v>141</v>
      </c>
      <c r="Q752" s="1" t="s">
        <v>21</v>
      </c>
      <c r="R752" s="1" t="s">
        <v>1172</v>
      </c>
      <c r="S752" s="1" t="s">
        <v>1741</v>
      </c>
      <c r="T752" s="1"/>
      <c r="U752" s="3" t="s">
        <v>1176</v>
      </c>
      <c r="V752">
        <v>43327</v>
      </c>
    </row>
    <row r="753" spans="1:22" ht="12.75" x14ac:dyDescent="0.2">
      <c r="A753" s="2">
        <v>43327.43598981481</v>
      </c>
      <c r="B753" s="1" t="s">
        <v>36</v>
      </c>
      <c r="C753" s="1" t="s">
        <v>1742</v>
      </c>
      <c r="D753" s="1">
        <v>54</v>
      </c>
      <c r="E753" s="1" t="s">
        <v>985</v>
      </c>
      <c r="F753" s="1">
        <v>5</v>
      </c>
      <c r="G753" s="1" t="s">
        <v>43</v>
      </c>
      <c r="H753" s="1" t="s">
        <v>26</v>
      </c>
      <c r="I753" s="1" t="s">
        <v>0</v>
      </c>
      <c r="K753" s="1" t="s">
        <v>27</v>
      </c>
      <c r="L753" s="1" t="s">
        <v>57</v>
      </c>
      <c r="M753" s="1" t="s">
        <v>457</v>
      </c>
      <c r="N753" s="1" t="s">
        <v>19</v>
      </c>
      <c r="O753" s="1">
        <v>0</v>
      </c>
      <c r="P753" s="1" t="s">
        <v>20</v>
      </c>
      <c r="Q753" s="1" t="s">
        <v>21</v>
      </c>
      <c r="R753" s="1" t="s">
        <v>1716</v>
      </c>
      <c r="S753" s="1" t="s">
        <v>778</v>
      </c>
      <c r="T753" s="1"/>
      <c r="U753" s="3" t="s">
        <v>1716</v>
      </c>
      <c r="V753">
        <v>43327</v>
      </c>
    </row>
    <row r="754" spans="1:22" ht="12.75" x14ac:dyDescent="0.2">
      <c r="A754" s="2">
        <v>43327.43791734954</v>
      </c>
      <c r="B754" s="1" t="s">
        <v>36</v>
      </c>
      <c r="C754" s="1" t="s">
        <v>1743</v>
      </c>
      <c r="D754" s="1">
        <v>45</v>
      </c>
      <c r="E754" s="1" t="s">
        <v>1744</v>
      </c>
      <c r="F754" s="1">
        <v>1</v>
      </c>
      <c r="G754" s="1" t="s">
        <v>43</v>
      </c>
      <c r="H754" s="1" t="s">
        <v>26</v>
      </c>
      <c r="I754" s="1" t="s">
        <v>0</v>
      </c>
      <c r="K754" s="1" t="s">
        <v>27</v>
      </c>
      <c r="L754" s="1" t="s">
        <v>28</v>
      </c>
      <c r="M754" s="1" t="s">
        <v>29</v>
      </c>
      <c r="N754" s="1" t="s">
        <v>39</v>
      </c>
      <c r="O754" s="1">
        <v>300</v>
      </c>
      <c r="P754" s="1" t="s">
        <v>1745</v>
      </c>
      <c r="Q754" s="1" t="s">
        <v>21</v>
      </c>
      <c r="R754" s="1" t="s">
        <v>1746</v>
      </c>
      <c r="S754" s="1" t="s">
        <v>148</v>
      </c>
      <c r="T754" s="1"/>
      <c r="U754" s="3" t="s">
        <v>1747</v>
      </c>
      <c r="V754">
        <v>43315</v>
      </c>
    </row>
    <row r="755" spans="1:22" ht="12.75" x14ac:dyDescent="0.2">
      <c r="A755" s="2">
        <v>43327.437967638893</v>
      </c>
      <c r="B755" s="1" t="s">
        <v>36</v>
      </c>
      <c r="C755" s="1" t="s">
        <v>1748</v>
      </c>
      <c r="D755" s="1">
        <v>45</v>
      </c>
      <c r="E755" s="1" t="s">
        <v>1749</v>
      </c>
      <c r="F755" s="1">
        <v>5</v>
      </c>
      <c r="G755" s="1" t="s">
        <v>43</v>
      </c>
      <c r="H755" s="1" t="s">
        <v>26</v>
      </c>
      <c r="I755" s="1" t="s">
        <v>0</v>
      </c>
      <c r="K755" s="1" t="s">
        <v>27</v>
      </c>
      <c r="L755" s="1" t="s">
        <v>57</v>
      </c>
      <c r="M755" s="1" t="s">
        <v>457</v>
      </c>
      <c r="N755" s="1" t="s">
        <v>19</v>
      </c>
      <c r="O755" s="1">
        <v>0</v>
      </c>
      <c r="P755" s="1" t="s">
        <v>20</v>
      </c>
      <c r="Q755" s="1" t="s">
        <v>21</v>
      </c>
      <c r="R755" s="1" t="s">
        <v>1716</v>
      </c>
      <c r="S755" s="1" t="s">
        <v>778</v>
      </c>
      <c r="T755" s="1"/>
      <c r="U755" s="3" t="s">
        <v>1716</v>
      </c>
      <c r="V755">
        <v>43327</v>
      </c>
    </row>
    <row r="756" spans="1:22" ht="12.75" x14ac:dyDescent="0.2">
      <c r="A756" s="2">
        <v>43327.44230894676</v>
      </c>
      <c r="B756" s="1" t="s">
        <v>36</v>
      </c>
      <c r="C756" s="1" t="s">
        <v>1750</v>
      </c>
      <c r="D756" s="1">
        <v>41</v>
      </c>
      <c r="E756" s="1">
        <v>67</v>
      </c>
      <c r="F756" s="1">
        <v>5</v>
      </c>
      <c r="G756" s="1" t="s">
        <v>43</v>
      </c>
      <c r="H756" s="1" t="s">
        <v>26</v>
      </c>
      <c r="I756" s="1" t="s">
        <v>0</v>
      </c>
      <c r="K756" s="1" t="s">
        <v>27</v>
      </c>
      <c r="L756" s="1" t="s">
        <v>57</v>
      </c>
      <c r="M756" s="1" t="s">
        <v>457</v>
      </c>
      <c r="N756" s="1" t="s">
        <v>19</v>
      </c>
      <c r="O756" s="1">
        <v>0</v>
      </c>
      <c r="P756" s="1" t="s">
        <v>20</v>
      </c>
      <c r="Q756" s="1" t="s">
        <v>21</v>
      </c>
      <c r="R756" s="1" t="s">
        <v>1716</v>
      </c>
      <c r="S756" s="1" t="s">
        <v>778</v>
      </c>
      <c r="T756" s="1"/>
      <c r="U756" s="3" t="s">
        <v>1716</v>
      </c>
      <c r="V756">
        <v>43327</v>
      </c>
    </row>
    <row r="757" spans="1:22" ht="12.75" x14ac:dyDescent="0.2">
      <c r="A757" s="2">
        <v>43327.442710266201</v>
      </c>
      <c r="B757" s="1" t="s">
        <v>36</v>
      </c>
      <c r="C757" s="1" t="s">
        <v>1751</v>
      </c>
      <c r="D757" s="1">
        <v>53</v>
      </c>
      <c r="E757" s="1">
        <v>79</v>
      </c>
      <c r="F757" s="1">
        <v>7</v>
      </c>
      <c r="G757" s="4" t="s">
        <v>80</v>
      </c>
      <c r="H757" s="1" t="s">
        <v>26</v>
      </c>
      <c r="I757" s="1" t="s">
        <v>0</v>
      </c>
      <c r="K757" s="1" t="s">
        <v>27</v>
      </c>
      <c r="L757" s="1" t="s">
        <v>28</v>
      </c>
      <c r="M757" s="1" t="s">
        <v>29</v>
      </c>
      <c r="N757" s="1" t="s">
        <v>19</v>
      </c>
      <c r="O757" s="1">
        <v>300</v>
      </c>
      <c r="P757" s="1" t="s">
        <v>84</v>
      </c>
      <c r="Q757" s="1" t="s">
        <v>21</v>
      </c>
      <c r="R757" s="1" t="s">
        <v>1180</v>
      </c>
      <c r="S757" s="1" t="s">
        <v>1217</v>
      </c>
      <c r="T757" s="1"/>
      <c r="U757" s="3" t="s">
        <v>1176</v>
      </c>
      <c r="V757">
        <v>43327</v>
      </c>
    </row>
    <row r="758" spans="1:22" ht="12.75" x14ac:dyDescent="0.2">
      <c r="A758" s="2">
        <v>43327.444869421292</v>
      </c>
      <c r="B758" s="1" t="s">
        <v>36</v>
      </c>
      <c r="C758" s="1" t="s">
        <v>1752</v>
      </c>
      <c r="D758" s="1">
        <v>39</v>
      </c>
      <c r="E758" s="1">
        <v>71</v>
      </c>
      <c r="F758" s="1">
        <v>5</v>
      </c>
      <c r="G758" s="1" t="s">
        <v>43</v>
      </c>
      <c r="H758" s="1" t="s">
        <v>26</v>
      </c>
      <c r="I758" s="1" t="s">
        <v>0</v>
      </c>
      <c r="K758" s="1" t="s">
        <v>27</v>
      </c>
      <c r="L758" s="1" t="s">
        <v>57</v>
      </c>
      <c r="M758" s="1" t="s">
        <v>457</v>
      </c>
      <c r="N758" s="1" t="s">
        <v>19</v>
      </c>
      <c r="O758" s="1">
        <v>0</v>
      </c>
      <c r="P758" s="1" t="s">
        <v>20</v>
      </c>
      <c r="Q758" s="1" t="s">
        <v>21</v>
      </c>
      <c r="R758" s="1" t="s">
        <v>1716</v>
      </c>
      <c r="S758" s="1" t="s">
        <v>778</v>
      </c>
      <c r="T758" s="1"/>
      <c r="U758" s="3" t="s">
        <v>1716</v>
      </c>
      <c r="V758">
        <v>43327</v>
      </c>
    </row>
    <row r="759" spans="1:22" ht="12.75" x14ac:dyDescent="0.2">
      <c r="A759" s="2">
        <v>43327.446499525468</v>
      </c>
      <c r="B759" s="1" t="s">
        <v>22</v>
      </c>
      <c r="C759" s="1" t="s">
        <v>1754</v>
      </c>
      <c r="D759" s="1">
        <v>36</v>
      </c>
      <c r="E759" s="1">
        <v>16</v>
      </c>
      <c r="F759" s="1">
        <v>7</v>
      </c>
      <c r="G759" s="4" t="s">
        <v>80</v>
      </c>
      <c r="H759" s="1" t="s">
        <v>26</v>
      </c>
      <c r="I759" s="1" t="s">
        <v>0</v>
      </c>
      <c r="K759" s="1" t="s">
        <v>145</v>
      </c>
      <c r="L759" s="1" t="s">
        <v>28</v>
      </c>
      <c r="M759" s="1" t="s">
        <v>29</v>
      </c>
      <c r="N759" s="1" t="s">
        <v>19</v>
      </c>
      <c r="O759" s="1">
        <v>300</v>
      </c>
      <c r="P759" s="1" t="s">
        <v>84</v>
      </c>
      <c r="Q759" s="1" t="s">
        <v>21</v>
      </c>
      <c r="R759" s="1" t="s">
        <v>1172</v>
      </c>
      <c r="S759" s="1" t="s">
        <v>1217</v>
      </c>
      <c r="T759" s="1"/>
      <c r="U759" s="3" t="s">
        <v>1176</v>
      </c>
      <c r="V759">
        <v>43327</v>
      </c>
    </row>
    <row r="760" spans="1:22" ht="12.75" x14ac:dyDescent="0.2">
      <c r="A760" s="2">
        <v>43327.447718298616</v>
      </c>
      <c r="B760" s="1" t="s">
        <v>15</v>
      </c>
      <c r="C760" s="1" t="s">
        <v>1755</v>
      </c>
      <c r="D760" s="1">
        <v>41</v>
      </c>
      <c r="E760" s="1" t="s">
        <v>1756</v>
      </c>
      <c r="F760" s="1">
        <v>5</v>
      </c>
      <c r="G760" s="1" t="s">
        <v>43</v>
      </c>
      <c r="H760" s="1" t="s">
        <v>26</v>
      </c>
      <c r="I760" s="1" t="s">
        <v>0</v>
      </c>
      <c r="K760" s="1" t="s">
        <v>27</v>
      </c>
      <c r="L760" s="1" t="s">
        <v>57</v>
      </c>
      <c r="M760" s="1" t="s">
        <v>457</v>
      </c>
      <c r="N760" s="1" t="s">
        <v>19</v>
      </c>
      <c r="O760" s="1">
        <v>0</v>
      </c>
      <c r="P760" s="1" t="s">
        <v>101</v>
      </c>
      <c r="Q760" s="1" t="s">
        <v>21</v>
      </c>
      <c r="R760" s="1" t="s">
        <v>1716</v>
      </c>
      <c r="S760" s="1" t="s">
        <v>778</v>
      </c>
      <c r="T760" s="1"/>
      <c r="U760" s="3" t="s">
        <v>1716</v>
      </c>
      <c r="V760">
        <v>43327</v>
      </c>
    </row>
    <row r="761" spans="1:22" ht="12.75" x14ac:dyDescent="0.2">
      <c r="A761" s="2">
        <v>43327.449101087965</v>
      </c>
      <c r="B761" s="1" t="s">
        <v>36</v>
      </c>
      <c r="C761" s="1" t="s">
        <v>1757</v>
      </c>
      <c r="D761" s="1">
        <v>50</v>
      </c>
      <c r="E761" s="1" t="s">
        <v>720</v>
      </c>
      <c r="F761" s="1">
        <v>7</v>
      </c>
      <c r="G761" s="4" t="s">
        <v>80</v>
      </c>
      <c r="H761" s="1" t="s">
        <v>26</v>
      </c>
      <c r="I761" s="1" t="s">
        <v>0</v>
      </c>
      <c r="K761" s="1" t="s">
        <v>27</v>
      </c>
      <c r="L761" s="1" t="s">
        <v>28</v>
      </c>
      <c r="M761" s="1" t="s">
        <v>29</v>
      </c>
      <c r="N761" s="1" t="s">
        <v>19</v>
      </c>
      <c r="O761" s="1">
        <v>300</v>
      </c>
      <c r="P761" s="1" t="s">
        <v>84</v>
      </c>
      <c r="Q761" s="1" t="s">
        <v>21</v>
      </c>
      <c r="R761" s="1" t="s">
        <v>1172</v>
      </c>
      <c r="S761" s="1" t="s">
        <v>1217</v>
      </c>
      <c r="T761" s="1"/>
      <c r="U761" s="3" t="s">
        <v>1176</v>
      </c>
      <c r="V761">
        <v>43327</v>
      </c>
    </row>
    <row r="762" spans="1:22" ht="12.75" x14ac:dyDescent="0.2">
      <c r="A762" s="2">
        <v>43327.449707187501</v>
      </c>
      <c r="B762" s="1" t="s">
        <v>36</v>
      </c>
      <c r="C762" s="1" t="s">
        <v>1758</v>
      </c>
      <c r="D762" s="1">
        <v>38</v>
      </c>
      <c r="E762" s="1" t="s">
        <v>1759</v>
      </c>
      <c r="F762" s="1">
        <v>5</v>
      </c>
      <c r="G762" s="1" t="s">
        <v>43</v>
      </c>
      <c r="H762" s="1" t="s">
        <v>26</v>
      </c>
      <c r="I762" s="1" t="s">
        <v>0</v>
      </c>
      <c r="K762" s="1" t="s">
        <v>27</v>
      </c>
      <c r="L762" s="1" t="s">
        <v>57</v>
      </c>
      <c r="M762" s="1" t="s">
        <v>457</v>
      </c>
      <c r="N762" s="1" t="s">
        <v>19</v>
      </c>
      <c r="O762" s="1">
        <v>0</v>
      </c>
      <c r="P762" s="1" t="s">
        <v>141</v>
      </c>
      <c r="Q762" s="1" t="s">
        <v>21</v>
      </c>
      <c r="R762" s="1" t="s">
        <v>1716</v>
      </c>
      <c r="S762" s="1" t="s">
        <v>778</v>
      </c>
      <c r="T762" s="1"/>
      <c r="U762" s="3" t="s">
        <v>1716</v>
      </c>
      <c r="V762">
        <v>43327</v>
      </c>
    </row>
    <row r="763" spans="1:22" ht="12.75" x14ac:dyDescent="0.2">
      <c r="A763" s="2">
        <v>43327.451576435182</v>
      </c>
      <c r="B763" s="1" t="s">
        <v>36</v>
      </c>
      <c r="C763" s="1" t="s">
        <v>1760</v>
      </c>
      <c r="D763" s="1">
        <v>41</v>
      </c>
      <c r="E763" s="1">
        <v>15</v>
      </c>
      <c r="F763" s="1">
        <v>5</v>
      </c>
      <c r="G763" s="1" t="s">
        <v>43</v>
      </c>
      <c r="H763" s="1" t="s">
        <v>26</v>
      </c>
      <c r="I763" s="1" t="s">
        <v>0</v>
      </c>
      <c r="K763" s="1" t="s">
        <v>27</v>
      </c>
      <c r="L763" s="1" t="s">
        <v>57</v>
      </c>
      <c r="M763" s="1" t="s">
        <v>457</v>
      </c>
      <c r="N763" s="1" t="s">
        <v>19</v>
      </c>
      <c r="O763" s="1">
        <v>0</v>
      </c>
      <c r="P763" s="1" t="s">
        <v>20</v>
      </c>
      <c r="Q763" s="1" t="s">
        <v>21</v>
      </c>
      <c r="R763" s="1" t="s">
        <v>1716</v>
      </c>
      <c r="S763" s="1" t="s">
        <v>778</v>
      </c>
      <c r="T763" s="1"/>
      <c r="U763" s="3" t="s">
        <v>1716</v>
      </c>
      <c r="V763">
        <v>43327</v>
      </c>
    </row>
    <row r="764" spans="1:22" ht="12.75" x14ac:dyDescent="0.2">
      <c r="A764" s="2">
        <v>43327.45280486111</v>
      </c>
      <c r="B764" s="1" t="s">
        <v>22</v>
      </c>
      <c r="C764" s="1" t="s">
        <v>1761</v>
      </c>
      <c r="D764" s="1">
        <v>54</v>
      </c>
      <c r="E764" s="1">
        <v>113</v>
      </c>
      <c r="F764" s="1">
        <v>4</v>
      </c>
      <c r="G764" s="4" t="s">
        <v>93</v>
      </c>
      <c r="H764" s="1" t="s">
        <v>26</v>
      </c>
      <c r="I764" s="1" t="s">
        <v>0</v>
      </c>
      <c r="K764" s="1" t="s">
        <v>100</v>
      </c>
      <c r="L764" s="1" t="s">
        <v>57</v>
      </c>
      <c r="M764" s="1" t="s">
        <v>457</v>
      </c>
      <c r="N764" s="1" t="s">
        <v>19</v>
      </c>
      <c r="O764" s="1">
        <v>0</v>
      </c>
      <c r="P764" s="1" t="s">
        <v>546</v>
      </c>
      <c r="Q764" s="1" t="s">
        <v>21</v>
      </c>
      <c r="R764" s="1" t="s">
        <v>1029</v>
      </c>
      <c r="S764" s="1" t="s">
        <v>291</v>
      </c>
      <c r="T764" s="1"/>
      <c r="U764" s="3" t="s">
        <v>1029</v>
      </c>
      <c r="V764">
        <v>43327</v>
      </c>
    </row>
    <row r="765" spans="1:22" ht="12.75" x14ac:dyDescent="0.2">
      <c r="A765" s="2">
        <v>43327.453875092593</v>
      </c>
      <c r="B765" s="1" t="s">
        <v>15</v>
      </c>
      <c r="C765" s="1" t="s">
        <v>1762</v>
      </c>
      <c r="D765" s="1">
        <v>29</v>
      </c>
      <c r="E765" s="1">
        <v>22</v>
      </c>
      <c r="F765" s="1">
        <v>5</v>
      </c>
      <c r="G765" s="1" t="s">
        <v>43</v>
      </c>
      <c r="H765" s="1" t="s">
        <v>26</v>
      </c>
      <c r="I765" s="1" t="s">
        <v>0</v>
      </c>
      <c r="K765" s="1" t="s">
        <v>27</v>
      </c>
      <c r="L765" s="1" t="s">
        <v>57</v>
      </c>
      <c r="M765" s="1" t="s">
        <v>457</v>
      </c>
      <c r="N765" s="1" t="s">
        <v>19</v>
      </c>
      <c r="O765" s="1">
        <v>0</v>
      </c>
      <c r="P765" s="1" t="s">
        <v>20</v>
      </c>
      <c r="Q765" s="1" t="s">
        <v>21</v>
      </c>
      <c r="R765" s="1" t="s">
        <v>1716</v>
      </c>
      <c r="S765" s="1" t="s">
        <v>778</v>
      </c>
      <c r="T765" s="1"/>
      <c r="U765" s="3" t="s">
        <v>1716</v>
      </c>
      <c r="V765">
        <v>43327</v>
      </c>
    </row>
    <row r="766" spans="1:22" ht="12.75" x14ac:dyDescent="0.2">
      <c r="A766" s="2">
        <v>43327.455748229171</v>
      </c>
      <c r="B766" s="1" t="s">
        <v>22</v>
      </c>
      <c r="C766" s="1" t="s">
        <v>1763</v>
      </c>
      <c r="D766" s="1">
        <v>27</v>
      </c>
      <c r="E766" s="1">
        <v>128</v>
      </c>
      <c r="F766" s="1">
        <v>12</v>
      </c>
      <c r="G766" s="1" t="s">
        <v>43</v>
      </c>
      <c r="H766" s="1" t="s">
        <v>26</v>
      </c>
      <c r="I766" s="1" t="s">
        <v>0</v>
      </c>
      <c r="K766" s="1" t="s">
        <v>16</v>
      </c>
      <c r="L766" s="1" t="s">
        <v>28</v>
      </c>
      <c r="M766" s="1" t="s">
        <v>29</v>
      </c>
      <c r="N766" s="1" t="s">
        <v>39</v>
      </c>
      <c r="O766" s="1">
        <v>0</v>
      </c>
      <c r="P766" s="1" t="s">
        <v>262</v>
      </c>
      <c r="Q766" s="1" t="s">
        <v>21</v>
      </c>
      <c r="R766" s="1" t="s">
        <v>1764</v>
      </c>
      <c r="S766" s="1" t="s">
        <v>1765</v>
      </c>
      <c r="T766" s="1"/>
      <c r="U766" s="3" t="s">
        <v>1766</v>
      </c>
      <c r="V766">
        <v>43327</v>
      </c>
    </row>
    <row r="767" spans="1:22" ht="12.75" x14ac:dyDescent="0.2">
      <c r="A767" s="2">
        <v>43327.458375324073</v>
      </c>
      <c r="B767" s="1" t="s">
        <v>15</v>
      </c>
      <c r="C767" s="1" t="s">
        <v>1767</v>
      </c>
      <c r="D767" s="1">
        <v>68</v>
      </c>
      <c r="E767" s="1">
        <v>26</v>
      </c>
      <c r="F767" s="1">
        <v>8</v>
      </c>
      <c r="G767" s="4" t="s">
        <v>80</v>
      </c>
      <c r="H767" s="1" t="s">
        <v>26</v>
      </c>
      <c r="I767" s="1" t="s">
        <v>0</v>
      </c>
      <c r="K767" s="1" t="s">
        <v>27</v>
      </c>
      <c r="L767" s="1" t="s">
        <v>28</v>
      </c>
      <c r="M767" s="1" t="s">
        <v>29</v>
      </c>
      <c r="N767" s="1" t="s">
        <v>19</v>
      </c>
      <c r="O767" s="1">
        <v>200</v>
      </c>
      <c r="P767" s="1" t="s">
        <v>210</v>
      </c>
      <c r="Q767" s="1" t="s">
        <v>21</v>
      </c>
      <c r="R767" s="1" t="s">
        <v>1172</v>
      </c>
      <c r="S767" s="1" t="s">
        <v>1217</v>
      </c>
      <c r="T767" s="1"/>
      <c r="U767" s="3" t="s">
        <v>1176</v>
      </c>
      <c r="V767">
        <v>43313</v>
      </c>
    </row>
    <row r="768" spans="1:22" ht="12.75" x14ac:dyDescent="0.2">
      <c r="A768" s="2">
        <v>43327.461025752316</v>
      </c>
      <c r="B768" s="1" t="s">
        <v>36</v>
      </c>
      <c r="C768" s="1" t="s">
        <v>1768</v>
      </c>
      <c r="D768" s="1">
        <v>46</v>
      </c>
      <c r="E768" s="1" t="s">
        <v>1573</v>
      </c>
      <c r="F768" s="1">
        <v>8</v>
      </c>
      <c r="G768" s="4" t="s">
        <v>80</v>
      </c>
      <c r="H768" s="1" t="s">
        <v>26</v>
      </c>
      <c r="I768" s="1" t="s">
        <v>0</v>
      </c>
      <c r="K768" s="1" t="s">
        <v>27</v>
      </c>
      <c r="L768" s="1" t="s">
        <v>28</v>
      </c>
      <c r="M768" s="1" t="s">
        <v>29</v>
      </c>
      <c r="N768" s="1" t="s">
        <v>39</v>
      </c>
      <c r="O768" s="1">
        <v>300</v>
      </c>
      <c r="P768" s="1" t="s">
        <v>294</v>
      </c>
      <c r="Q768" s="1" t="s">
        <v>21</v>
      </c>
      <c r="R768" s="1" t="s">
        <v>1180</v>
      </c>
      <c r="S768" s="1" t="s">
        <v>1217</v>
      </c>
      <c r="T768" s="1"/>
      <c r="U768" s="3" t="s">
        <v>1176</v>
      </c>
      <c r="V768">
        <v>43327</v>
      </c>
    </row>
    <row r="769" spans="1:22" ht="12.75" x14ac:dyDescent="0.2">
      <c r="A769" s="2">
        <v>43327.463702662033</v>
      </c>
      <c r="B769" s="1" t="s">
        <v>15</v>
      </c>
      <c r="C769" s="1" t="s">
        <v>1769</v>
      </c>
      <c r="D769" s="1">
        <v>46</v>
      </c>
      <c r="E769" s="1" t="s">
        <v>1770</v>
      </c>
      <c r="F769" s="1">
        <v>5</v>
      </c>
      <c r="G769" s="1" t="s">
        <v>43</v>
      </c>
      <c r="H769" s="1" t="s">
        <v>26</v>
      </c>
      <c r="I769" s="1" t="s">
        <v>0</v>
      </c>
      <c r="K769" s="1" t="s">
        <v>27</v>
      </c>
      <c r="L769" s="1" t="s">
        <v>57</v>
      </c>
      <c r="M769" s="1" t="s">
        <v>457</v>
      </c>
      <c r="N769" s="1" t="s">
        <v>19</v>
      </c>
      <c r="O769" s="1">
        <v>0</v>
      </c>
      <c r="P769" s="1" t="s">
        <v>20</v>
      </c>
      <c r="Q769" s="1" t="s">
        <v>21</v>
      </c>
      <c r="R769" s="1" t="s">
        <v>1716</v>
      </c>
      <c r="S769" s="1" t="s">
        <v>778</v>
      </c>
      <c r="T769" s="1"/>
      <c r="U769" s="3" t="s">
        <v>1716</v>
      </c>
      <c r="V769">
        <v>43327</v>
      </c>
    </row>
    <row r="770" spans="1:22" ht="12.75" x14ac:dyDescent="0.2">
      <c r="A770" s="2">
        <v>43327.464429097221</v>
      </c>
      <c r="B770" s="1" t="s">
        <v>36</v>
      </c>
      <c r="C770" s="1" t="s">
        <v>1771</v>
      </c>
      <c r="D770" s="1">
        <v>41</v>
      </c>
      <c r="E770" s="1" t="s">
        <v>1772</v>
      </c>
      <c r="F770" s="1">
        <v>8</v>
      </c>
      <c r="G770" s="4" t="s">
        <v>80</v>
      </c>
      <c r="H770" s="1" t="s">
        <v>26</v>
      </c>
      <c r="I770" s="1" t="s">
        <v>0</v>
      </c>
      <c r="K770" s="1" t="s">
        <v>50</v>
      </c>
      <c r="L770" s="1" t="s">
        <v>28</v>
      </c>
      <c r="M770" s="1" t="s">
        <v>29</v>
      </c>
      <c r="N770" s="1" t="s">
        <v>19</v>
      </c>
      <c r="O770" s="1">
        <v>300</v>
      </c>
      <c r="P770" s="1" t="s">
        <v>141</v>
      </c>
      <c r="Q770" s="1" t="s">
        <v>21</v>
      </c>
      <c r="R770" s="1" t="s">
        <v>1172</v>
      </c>
      <c r="S770" s="1" t="s">
        <v>1217</v>
      </c>
      <c r="T770" s="1"/>
      <c r="U770" s="3" t="s">
        <v>1176</v>
      </c>
      <c r="V770">
        <v>43327</v>
      </c>
    </row>
    <row r="771" spans="1:22" ht="12.75" x14ac:dyDescent="0.2">
      <c r="A771" s="2">
        <v>43327.465507129629</v>
      </c>
      <c r="B771" s="1" t="s">
        <v>36</v>
      </c>
      <c r="C771" s="1" t="s">
        <v>1773</v>
      </c>
      <c r="D771" s="1">
        <v>49</v>
      </c>
      <c r="E771" s="1" t="s">
        <v>1229</v>
      </c>
      <c r="F771" s="1">
        <v>4</v>
      </c>
      <c r="G771" s="1" t="s">
        <v>43</v>
      </c>
      <c r="H771" s="1" t="s">
        <v>26</v>
      </c>
      <c r="I771" s="1" t="s">
        <v>0</v>
      </c>
      <c r="K771" s="1" t="s">
        <v>27</v>
      </c>
      <c r="L771" s="1" t="s">
        <v>17</v>
      </c>
      <c r="M771" s="1" t="s">
        <v>29</v>
      </c>
      <c r="N771" s="1" t="s">
        <v>19</v>
      </c>
      <c r="O771" s="1">
        <v>0</v>
      </c>
      <c r="P771" s="1" t="s">
        <v>84</v>
      </c>
      <c r="Q771" s="1" t="s">
        <v>21</v>
      </c>
      <c r="R771" s="1" t="s">
        <v>1774</v>
      </c>
      <c r="S771" s="1" t="s">
        <v>1775</v>
      </c>
      <c r="T771" s="1"/>
      <c r="U771" s="3" t="s">
        <v>1776</v>
      </c>
      <c r="V771">
        <v>43327</v>
      </c>
    </row>
    <row r="772" spans="1:22" ht="12.75" x14ac:dyDescent="0.2">
      <c r="A772" s="2">
        <v>43327.466152349538</v>
      </c>
      <c r="B772" s="1" t="s">
        <v>15</v>
      </c>
      <c r="C772" s="1" t="s">
        <v>1777</v>
      </c>
      <c r="D772" s="1">
        <v>39</v>
      </c>
      <c r="E772" s="1" t="s">
        <v>513</v>
      </c>
      <c r="F772" s="1">
        <v>5</v>
      </c>
      <c r="G772" s="1" t="s">
        <v>43</v>
      </c>
      <c r="H772" s="1" t="s">
        <v>26</v>
      </c>
      <c r="I772" s="1" t="s">
        <v>0</v>
      </c>
      <c r="K772" s="1" t="s">
        <v>27</v>
      </c>
      <c r="L772" s="1" t="s">
        <v>57</v>
      </c>
      <c r="M772" s="1" t="s">
        <v>457</v>
      </c>
      <c r="N772" s="1" t="s">
        <v>19</v>
      </c>
      <c r="O772" s="1">
        <v>0</v>
      </c>
      <c r="P772" s="1" t="s">
        <v>20</v>
      </c>
      <c r="Q772" s="1" t="s">
        <v>21</v>
      </c>
      <c r="R772" s="1" t="s">
        <v>1716</v>
      </c>
      <c r="S772" s="1" t="s">
        <v>778</v>
      </c>
      <c r="T772" s="1"/>
      <c r="U772" s="3" t="s">
        <v>1716</v>
      </c>
      <c r="V772">
        <v>43327</v>
      </c>
    </row>
    <row r="773" spans="1:22" ht="12.75" x14ac:dyDescent="0.2">
      <c r="A773" s="2">
        <v>43327.467177453706</v>
      </c>
      <c r="B773" s="1" t="s">
        <v>36</v>
      </c>
      <c r="C773" s="1" t="s">
        <v>1778</v>
      </c>
      <c r="D773" s="1">
        <v>38</v>
      </c>
      <c r="E773" s="1" t="s">
        <v>680</v>
      </c>
      <c r="F773" s="1">
        <v>8</v>
      </c>
      <c r="G773" s="4" t="s">
        <v>80</v>
      </c>
      <c r="H773" s="1" t="s">
        <v>26</v>
      </c>
      <c r="I773" s="1" t="s">
        <v>0</v>
      </c>
      <c r="K773" s="1" t="s">
        <v>27</v>
      </c>
      <c r="L773" s="1" t="s">
        <v>28</v>
      </c>
      <c r="M773" s="1" t="s">
        <v>29</v>
      </c>
      <c r="N773" s="1" t="s">
        <v>19</v>
      </c>
      <c r="O773" s="1">
        <v>400</v>
      </c>
      <c r="P773" s="1" t="s">
        <v>294</v>
      </c>
      <c r="Q773" s="1" t="s">
        <v>21</v>
      </c>
      <c r="R773" s="1" t="s">
        <v>1172</v>
      </c>
      <c r="S773" s="1" t="s">
        <v>1217</v>
      </c>
      <c r="T773" s="1"/>
      <c r="U773" s="3" t="s">
        <v>1176</v>
      </c>
      <c r="V773">
        <v>43327</v>
      </c>
    </row>
    <row r="774" spans="1:22" ht="12.75" x14ac:dyDescent="0.2">
      <c r="A774" s="2">
        <v>43327.47187631944</v>
      </c>
      <c r="B774" s="1" t="s">
        <v>36</v>
      </c>
      <c r="C774" s="1" t="s">
        <v>1780</v>
      </c>
      <c r="D774" s="1">
        <v>53</v>
      </c>
      <c r="E774" s="1">
        <v>118</v>
      </c>
      <c r="F774" s="1">
        <v>8</v>
      </c>
      <c r="G774" s="4" t="s">
        <v>80</v>
      </c>
      <c r="H774" s="1" t="s">
        <v>26</v>
      </c>
      <c r="I774" s="1" t="s">
        <v>0</v>
      </c>
      <c r="K774" s="1" t="s">
        <v>27</v>
      </c>
      <c r="L774" s="1" t="s">
        <v>28</v>
      </c>
      <c r="M774" s="1" t="s">
        <v>29</v>
      </c>
      <c r="N774" s="1" t="s">
        <v>19</v>
      </c>
      <c r="O774" s="1">
        <v>300</v>
      </c>
      <c r="P774" s="1" t="s">
        <v>210</v>
      </c>
      <c r="Q774" s="1" t="s">
        <v>21</v>
      </c>
      <c r="R774" s="1" t="s">
        <v>1172</v>
      </c>
      <c r="S774" s="1" t="s">
        <v>1217</v>
      </c>
      <c r="T774" s="1"/>
      <c r="U774" s="3" t="s">
        <v>1176</v>
      </c>
      <c r="V774">
        <v>43327</v>
      </c>
    </row>
    <row r="775" spans="1:22" ht="12.75" x14ac:dyDescent="0.2">
      <c r="A775" s="2">
        <v>43327.472983067128</v>
      </c>
      <c r="B775" s="1" t="s">
        <v>36</v>
      </c>
      <c r="C775" s="1" t="s">
        <v>1781</v>
      </c>
      <c r="D775" s="1">
        <v>25</v>
      </c>
      <c r="E775" s="1">
        <v>88</v>
      </c>
      <c r="F775" s="1">
        <v>5</v>
      </c>
      <c r="G775" s="1" t="s">
        <v>43</v>
      </c>
      <c r="H775" s="1" t="s">
        <v>26</v>
      </c>
      <c r="I775" s="1" t="s">
        <v>0</v>
      </c>
      <c r="K775" s="1" t="s">
        <v>27</v>
      </c>
      <c r="L775" s="1" t="s">
        <v>57</v>
      </c>
      <c r="M775" s="1" t="s">
        <v>457</v>
      </c>
      <c r="N775" s="1" t="s">
        <v>19</v>
      </c>
      <c r="O775" s="1">
        <v>0</v>
      </c>
      <c r="P775" s="1" t="s">
        <v>20</v>
      </c>
      <c r="Q775" s="1" t="s">
        <v>21</v>
      </c>
      <c r="R775" s="1" t="s">
        <v>1716</v>
      </c>
      <c r="S775" s="1" t="s">
        <v>778</v>
      </c>
      <c r="T775" s="1"/>
      <c r="U775" s="3" t="s">
        <v>1716</v>
      </c>
      <c r="V775">
        <v>43327</v>
      </c>
    </row>
    <row r="776" spans="1:22" ht="12.75" x14ac:dyDescent="0.2">
      <c r="A776" s="2">
        <v>43327.474496076393</v>
      </c>
      <c r="B776" s="1" t="s">
        <v>22</v>
      </c>
      <c r="C776" s="1" t="s">
        <v>1782</v>
      </c>
      <c r="D776" s="1">
        <v>29</v>
      </c>
      <c r="E776" s="1">
        <v>84</v>
      </c>
      <c r="F776" s="1">
        <v>8</v>
      </c>
      <c r="G776" s="4" t="s">
        <v>80</v>
      </c>
      <c r="H776" s="1" t="s">
        <v>26</v>
      </c>
      <c r="I776" s="1" t="s">
        <v>0</v>
      </c>
      <c r="K776" s="1" t="s">
        <v>27</v>
      </c>
      <c r="L776" s="1" t="s">
        <v>28</v>
      </c>
      <c r="M776" s="1" t="s">
        <v>29</v>
      </c>
      <c r="N776" s="1" t="s">
        <v>39</v>
      </c>
      <c r="O776" s="1">
        <v>500</v>
      </c>
      <c r="P776" s="1" t="s">
        <v>101</v>
      </c>
      <c r="Q776" s="1" t="s">
        <v>21</v>
      </c>
      <c r="R776" s="1" t="s">
        <v>1180</v>
      </c>
      <c r="S776" s="1" t="s">
        <v>1217</v>
      </c>
      <c r="T776" s="1"/>
      <c r="U776" s="3" t="s">
        <v>1176</v>
      </c>
      <c r="V776">
        <v>43327</v>
      </c>
    </row>
    <row r="777" spans="1:22" ht="12.75" x14ac:dyDescent="0.2">
      <c r="A777" s="2">
        <v>43327.475509687501</v>
      </c>
      <c r="B777" s="1" t="s">
        <v>36</v>
      </c>
      <c r="C777" s="1" t="s">
        <v>1784</v>
      </c>
      <c r="D777" s="1">
        <v>39</v>
      </c>
      <c r="E777" s="1" t="s">
        <v>1785</v>
      </c>
      <c r="F777" s="1">
        <v>7</v>
      </c>
      <c r="G777" s="1" t="s">
        <v>43</v>
      </c>
      <c r="H777" s="1" t="s">
        <v>26</v>
      </c>
      <c r="I777" s="1" t="s">
        <v>0</v>
      </c>
      <c r="K777" s="1" t="s">
        <v>27</v>
      </c>
      <c r="L777" s="1" t="s">
        <v>57</v>
      </c>
      <c r="M777" s="1" t="s">
        <v>457</v>
      </c>
      <c r="N777" s="1" t="s">
        <v>19</v>
      </c>
      <c r="O777" s="1">
        <v>0</v>
      </c>
      <c r="P777" s="1" t="s">
        <v>20</v>
      </c>
      <c r="Q777" s="1" t="s">
        <v>21</v>
      </c>
      <c r="R777" s="1" t="s">
        <v>1716</v>
      </c>
      <c r="S777" s="1" t="s">
        <v>778</v>
      </c>
      <c r="T777" s="1"/>
      <c r="U777" s="3" t="s">
        <v>1716</v>
      </c>
      <c r="V777">
        <v>43327</v>
      </c>
    </row>
    <row r="778" spans="1:22" ht="12.75" x14ac:dyDescent="0.2">
      <c r="A778" s="2">
        <v>43327.476619525463</v>
      </c>
      <c r="B778" s="1" t="s">
        <v>15</v>
      </c>
      <c r="C778" s="1" t="s">
        <v>1786</v>
      </c>
      <c r="D778" s="1">
        <v>81</v>
      </c>
      <c r="E778" s="1">
        <v>25</v>
      </c>
      <c r="F778" s="1">
        <v>18</v>
      </c>
      <c r="G778" s="4" t="s">
        <v>34</v>
      </c>
      <c r="H778" s="1" t="s">
        <v>26</v>
      </c>
      <c r="I778" s="1" t="s">
        <v>0</v>
      </c>
      <c r="K778" s="1" t="s">
        <v>27</v>
      </c>
      <c r="L778" s="1" t="s">
        <v>57</v>
      </c>
      <c r="M778" s="1" t="s">
        <v>457</v>
      </c>
      <c r="N778" s="1" t="s">
        <v>19</v>
      </c>
      <c r="O778" s="1">
        <v>0</v>
      </c>
      <c r="P778" s="1" t="s">
        <v>546</v>
      </c>
      <c r="Q778" s="1" t="s">
        <v>21</v>
      </c>
      <c r="R778" s="1" t="s">
        <v>1787</v>
      </c>
      <c r="S778" s="1" t="s">
        <v>148</v>
      </c>
      <c r="T778" s="1"/>
      <c r="U778" s="3" t="s">
        <v>688</v>
      </c>
      <c r="V778">
        <v>43327</v>
      </c>
    </row>
    <row r="779" spans="1:22" ht="12.75" x14ac:dyDescent="0.2">
      <c r="A779" s="2">
        <v>43327.477914479168</v>
      </c>
      <c r="B779" s="1" t="s">
        <v>36</v>
      </c>
      <c r="C779" s="1" t="s">
        <v>1788</v>
      </c>
      <c r="D779" s="1">
        <v>51</v>
      </c>
      <c r="E779" s="1" t="s">
        <v>1789</v>
      </c>
      <c r="F779" s="1">
        <v>7</v>
      </c>
      <c r="G779" s="1" t="s">
        <v>43</v>
      </c>
      <c r="H779" s="1" t="s">
        <v>26</v>
      </c>
      <c r="I779" s="1" t="s">
        <v>0</v>
      </c>
      <c r="K779" s="1" t="s">
        <v>27</v>
      </c>
      <c r="L779" s="1" t="s">
        <v>57</v>
      </c>
      <c r="M779" s="1" t="s">
        <v>457</v>
      </c>
      <c r="N779" s="1" t="s">
        <v>19</v>
      </c>
      <c r="O779" s="1">
        <v>0</v>
      </c>
      <c r="P779" s="1" t="s">
        <v>20</v>
      </c>
      <c r="Q779" s="1" t="s">
        <v>21</v>
      </c>
      <c r="R779" s="1" t="s">
        <v>1716</v>
      </c>
      <c r="S779" s="1" t="s">
        <v>778</v>
      </c>
      <c r="T779" s="1"/>
      <c r="U779" s="3" t="s">
        <v>1716</v>
      </c>
      <c r="V779">
        <v>43327</v>
      </c>
    </row>
    <row r="780" spans="1:22" ht="12.75" x14ac:dyDescent="0.2">
      <c r="A780" s="2">
        <v>43327.47809449074</v>
      </c>
      <c r="B780" s="1" t="s">
        <v>36</v>
      </c>
      <c r="C780" s="1" t="s">
        <v>1790</v>
      </c>
      <c r="D780" s="1">
        <v>50</v>
      </c>
      <c r="E780" s="5" t="s">
        <v>1141</v>
      </c>
      <c r="F780" s="1">
        <v>8</v>
      </c>
      <c r="G780" s="4" t="s">
        <v>80</v>
      </c>
      <c r="H780" s="1" t="s">
        <v>26</v>
      </c>
      <c r="I780" s="1" t="s">
        <v>0</v>
      </c>
      <c r="K780" s="1" t="s">
        <v>145</v>
      </c>
      <c r="L780" s="1" t="s">
        <v>28</v>
      </c>
      <c r="M780" s="1" t="s">
        <v>29</v>
      </c>
      <c r="N780" s="1" t="s">
        <v>19</v>
      </c>
      <c r="O780" s="1">
        <v>300</v>
      </c>
      <c r="P780" s="1" t="s">
        <v>101</v>
      </c>
      <c r="Q780" s="1" t="s">
        <v>21</v>
      </c>
      <c r="R780" s="1" t="s">
        <v>1180</v>
      </c>
      <c r="S780" s="1" t="s">
        <v>1217</v>
      </c>
      <c r="T780" s="1"/>
      <c r="U780" s="3" t="s">
        <v>1176</v>
      </c>
      <c r="V780">
        <v>43327</v>
      </c>
    </row>
    <row r="781" spans="1:22" ht="12.75" x14ac:dyDescent="0.2">
      <c r="A781" s="2">
        <v>43327.479853368059</v>
      </c>
      <c r="B781" s="1" t="s">
        <v>15</v>
      </c>
      <c r="C781" s="1" t="s">
        <v>1791</v>
      </c>
      <c r="D781" s="1">
        <v>31</v>
      </c>
      <c r="E781" s="1" t="s">
        <v>1792</v>
      </c>
      <c r="F781" s="1">
        <v>4</v>
      </c>
      <c r="G781" s="4" t="s">
        <v>93</v>
      </c>
      <c r="H781" s="1" t="s">
        <v>26</v>
      </c>
      <c r="I781" s="1" t="s">
        <v>0</v>
      </c>
      <c r="K781" s="1" t="s">
        <v>50</v>
      </c>
      <c r="L781" s="1" t="s">
        <v>28</v>
      </c>
      <c r="M781" s="1" t="s">
        <v>94</v>
      </c>
      <c r="N781" s="1" t="s">
        <v>39</v>
      </c>
      <c r="O781" s="6">
        <v>1600</v>
      </c>
      <c r="P781" s="1" t="s">
        <v>20</v>
      </c>
      <c r="Q781" s="1" t="s">
        <v>21</v>
      </c>
      <c r="R781" s="1" t="s">
        <v>1793</v>
      </c>
      <c r="S781" s="1" t="s">
        <v>1032</v>
      </c>
      <c r="T781" s="1"/>
      <c r="U781" s="3" t="s">
        <v>1794</v>
      </c>
      <c r="V781">
        <v>43327</v>
      </c>
    </row>
    <row r="782" spans="1:22" ht="12.75" x14ac:dyDescent="0.2">
      <c r="A782" s="2">
        <v>43327.480886689817</v>
      </c>
      <c r="B782" s="1" t="s">
        <v>22</v>
      </c>
      <c r="C782" s="1" t="s">
        <v>1795</v>
      </c>
      <c r="D782" s="1">
        <v>47</v>
      </c>
      <c r="E782" s="1" t="s">
        <v>1796</v>
      </c>
      <c r="F782" s="1">
        <v>8</v>
      </c>
      <c r="G782" s="4" t="s">
        <v>80</v>
      </c>
      <c r="H782" s="1" t="s">
        <v>26</v>
      </c>
      <c r="I782" s="1" t="s">
        <v>0</v>
      </c>
      <c r="K782" s="1" t="s">
        <v>16</v>
      </c>
      <c r="L782" s="1" t="s">
        <v>28</v>
      </c>
      <c r="M782" s="1" t="s">
        <v>29</v>
      </c>
      <c r="N782" s="1" t="s">
        <v>19</v>
      </c>
      <c r="O782" s="1">
        <v>300</v>
      </c>
      <c r="P782" s="1" t="s">
        <v>101</v>
      </c>
      <c r="Q782" s="1" t="s">
        <v>21</v>
      </c>
      <c r="R782" s="1" t="s">
        <v>1172</v>
      </c>
      <c r="S782" s="1" t="s">
        <v>1217</v>
      </c>
      <c r="T782" s="1"/>
      <c r="U782" s="3" t="s">
        <v>1176</v>
      </c>
      <c r="V782">
        <v>43327</v>
      </c>
    </row>
    <row r="783" spans="1:22" ht="12.75" x14ac:dyDescent="0.2">
      <c r="A783" s="2">
        <v>43327.482180902778</v>
      </c>
      <c r="B783" s="1" t="s">
        <v>36</v>
      </c>
      <c r="C783" s="1" t="s">
        <v>1797</v>
      </c>
      <c r="D783" s="1">
        <v>40</v>
      </c>
      <c r="E783" s="5">
        <v>61</v>
      </c>
      <c r="F783" s="1">
        <v>7</v>
      </c>
      <c r="G783" s="1" t="s">
        <v>43</v>
      </c>
      <c r="H783" s="1" t="s">
        <v>26</v>
      </c>
      <c r="I783" s="1" t="s">
        <v>0</v>
      </c>
      <c r="K783" s="1" t="s">
        <v>27</v>
      </c>
      <c r="L783" s="1" t="s">
        <v>57</v>
      </c>
      <c r="M783" s="1" t="s">
        <v>457</v>
      </c>
      <c r="N783" s="1" t="s">
        <v>19</v>
      </c>
      <c r="O783" s="1">
        <v>0</v>
      </c>
      <c r="P783" s="1" t="s">
        <v>20</v>
      </c>
      <c r="Q783" s="1" t="s">
        <v>21</v>
      </c>
      <c r="R783" s="1" t="s">
        <v>1716</v>
      </c>
      <c r="S783" s="1" t="s">
        <v>778</v>
      </c>
      <c r="T783" s="1"/>
      <c r="U783" s="3" t="s">
        <v>1716</v>
      </c>
      <c r="V783">
        <v>43327</v>
      </c>
    </row>
    <row r="784" spans="1:22" ht="12.75" x14ac:dyDescent="0.2">
      <c r="A784" s="2">
        <v>43327.484147037037</v>
      </c>
      <c r="B784" s="1" t="s">
        <v>36</v>
      </c>
      <c r="C784" s="1" t="s">
        <v>1798</v>
      </c>
      <c r="D784" s="1">
        <v>50</v>
      </c>
      <c r="E784" s="1" t="s">
        <v>1187</v>
      </c>
      <c r="F784" s="1">
        <v>7</v>
      </c>
      <c r="G784" s="1" t="s">
        <v>43</v>
      </c>
      <c r="H784" s="1" t="s">
        <v>26</v>
      </c>
      <c r="I784" s="1" t="s">
        <v>0</v>
      </c>
      <c r="K784" s="1" t="s">
        <v>27</v>
      </c>
      <c r="L784" s="1" t="s">
        <v>57</v>
      </c>
      <c r="M784" s="1" t="s">
        <v>457</v>
      </c>
      <c r="N784" s="1" t="s">
        <v>19</v>
      </c>
      <c r="O784" s="6">
        <v>0</v>
      </c>
      <c r="P784" s="1" t="s">
        <v>20</v>
      </c>
      <c r="Q784" s="1" t="s">
        <v>21</v>
      </c>
      <c r="R784" s="1" t="s">
        <v>1716</v>
      </c>
      <c r="S784" s="1" t="s">
        <v>778</v>
      </c>
      <c r="T784" s="1"/>
      <c r="U784" s="3" t="s">
        <v>1716</v>
      </c>
      <c r="V784">
        <v>43327</v>
      </c>
    </row>
    <row r="785" spans="1:22" ht="12.75" x14ac:dyDescent="0.2">
      <c r="A785" s="2">
        <v>43327.484149629629</v>
      </c>
      <c r="B785" s="1" t="s">
        <v>36</v>
      </c>
      <c r="C785" s="1" t="s">
        <v>1799</v>
      </c>
      <c r="D785" s="1">
        <v>47</v>
      </c>
      <c r="E785" s="1">
        <v>8</v>
      </c>
      <c r="F785" s="1">
        <v>8</v>
      </c>
      <c r="G785" s="4" t="s">
        <v>80</v>
      </c>
      <c r="H785" s="1" t="s">
        <v>26</v>
      </c>
      <c r="I785" s="1" t="s">
        <v>0</v>
      </c>
      <c r="K785" s="1" t="s">
        <v>27</v>
      </c>
      <c r="L785" s="1" t="s">
        <v>28</v>
      </c>
      <c r="M785" s="1" t="s">
        <v>29</v>
      </c>
      <c r="N785" s="1" t="s">
        <v>19</v>
      </c>
      <c r="O785" s="1">
        <v>400</v>
      </c>
      <c r="P785" s="1" t="s">
        <v>101</v>
      </c>
      <c r="Q785" s="1" t="s">
        <v>21</v>
      </c>
      <c r="R785" s="1" t="s">
        <v>1172</v>
      </c>
      <c r="S785" s="1" t="s">
        <v>1217</v>
      </c>
      <c r="T785" s="1"/>
      <c r="U785" s="3" t="s">
        <v>1176</v>
      </c>
      <c r="V785">
        <v>43327</v>
      </c>
    </row>
    <row r="786" spans="1:22" ht="12.75" x14ac:dyDescent="0.2">
      <c r="A786" s="2">
        <v>43327.484289571759</v>
      </c>
      <c r="B786" s="1" t="s">
        <v>15</v>
      </c>
      <c r="C786" s="1" t="s">
        <v>1800</v>
      </c>
      <c r="D786" s="1">
        <v>73</v>
      </c>
      <c r="E786" s="1">
        <v>161</v>
      </c>
      <c r="F786" s="1">
        <v>4</v>
      </c>
      <c r="G786" s="4" t="s">
        <v>93</v>
      </c>
      <c r="H786" s="1" t="s">
        <v>26</v>
      </c>
      <c r="I786" s="1" t="s">
        <v>0</v>
      </c>
      <c r="K786" s="1" t="s">
        <v>27</v>
      </c>
      <c r="L786" s="1" t="s">
        <v>17</v>
      </c>
      <c r="M786" s="1" t="s">
        <v>289</v>
      </c>
      <c r="N786" s="1" t="s">
        <v>19</v>
      </c>
      <c r="O786" s="1">
        <v>0</v>
      </c>
      <c r="P786" s="1" t="s">
        <v>213</v>
      </c>
      <c r="Q786" s="1" t="s">
        <v>21</v>
      </c>
      <c r="R786" s="1" t="s">
        <v>188</v>
      </c>
      <c r="S786" s="1" t="s">
        <v>1032</v>
      </c>
      <c r="T786" s="1"/>
      <c r="U786" s="3" t="s">
        <v>1801</v>
      </c>
      <c r="V786">
        <v>43327</v>
      </c>
    </row>
    <row r="787" spans="1:22" ht="12.75" x14ac:dyDescent="0.2">
      <c r="A787" s="2">
        <v>43327.486374328699</v>
      </c>
      <c r="B787" s="1" t="s">
        <v>15</v>
      </c>
      <c r="C787" s="1" t="s">
        <v>1802</v>
      </c>
      <c r="D787" s="1">
        <v>74</v>
      </c>
      <c r="E787" s="1" t="s">
        <v>264</v>
      </c>
      <c r="F787" s="1">
        <v>7</v>
      </c>
      <c r="G787" s="1" t="s">
        <v>43</v>
      </c>
      <c r="H787" s="1" t="s">
        <v>26</v>
      </c>
      <c r="I787" s="1" t="s">
        <v>0</v>
      </c>
      <c r="K787" s="1" t="s">
        <v>27</v>
      </c>
      <c r="L787" s="1" t="s">
        <v>57</v>
      </c>
      <c r="M787" s="1" t="s">
        <v>457</v>
      </c>
      <c r="N787" s="1" t="s">
        <v>19</v>
      </c>
      <c r="O787" s="1">
        <v>0</v>
      </c>
      <c r="P787" s="1" t="s">
        <v>20</v>
      </c>
      <c r="Q787" s="1" t="s">
        <v>21</v>
      </c>
      <c r="R787" s="1" t="s">
        <v>1716</v>
      </c>
      <c r="S787" s="1" t="s">
        <v>778</v>
      </c>
      <c r="T787" s="1"/>
      <c r="U787" s="3" t="s">
        <v>1716</v>
      </c>
      <c r="V787">
        <v>43327</v>
      </c>
    </row>
    <row r="788" spans="1:22" ht="12.75" x14ac:dyDescent="0.2">
      <c r="A788" s="2">
        <v>43327.486675277774</v>
      </c>
      <c r="B788" s="1" t="s">
        <v>36</v>
      </c>
      <c r="C788" s="1" t="s">
        <v>1803</v>
      </c>
      <c r="D788" s="1">
        <v>47</v>
      </c>
      <c r="E788" s="5" t="s">
        <v>461</v>
      </c>
      <c r="F788" s="1">
        <v>8</v>
      </c>
      <c r="G788" s="4" t="s">
        <v>80</v>
      </c>
      <c r="H788" s="1" t="s">
        <v>26</v>
      </c>
      <c r="I788" s="1" t="s">
        <v>0</v>
      </c>
      <c r="K788" s="1" t="s">
        <v>27</v>
      </c>
      <c r="L788" s="1" t="s">
        <v>28</v>
      </c>
      <c r="M788" s="1" t="s">
        <v>29</v>
      </c>
      <c r="N788" s="1" t="s">
        <v>19</v>
      </c>
      <c r="O788" s="1">
        <v>400</v>
      </c>
      <c r="P788" s="1" t="s">
        <v>101</v>
      </c>
      <c r="Q788" s="1" t="s">
        <v>21</v>
      </c>
      <c r="R788" s="1" t="s">
        <v>1172</v>
      </c>
      <c r="S788" s="1" t="s">
        <v>1217</v>
      </c>
      <c r="T788" s="1"/>
      <c r="U788" s="3" t="s">
        <v>1176</v>
      </c>
      <c r="V788">
        <v>43327</v>
      </c>
    </row>
    <row r="789" spans="1:22" ht="12.75" x14ac:dyDescent="0.2">
      <c r="A789" s="2">
        <v>43327.488023078702</v>
      </c>
      <c r="B789" s="1" t="s">
        <v>15</v>
      </c>
      <c r="C789" s="1" t="s">
        <v>1804</v>
      </c>
      <c r="D789" s="1">
        <v>79</v>
      </c>
      <c r="E789" s="1">
        <v>108</v>
      </c>
      <c r="F789" s="1">
        <v>4</v>
      </c>
      <c r="G789" s="4" t="s">
        <v>93</v>
      </c>
      <c r="H789" s="1" t="s">
        <v>26</v>
      </c>
      <c r="I789" s="1" t="s">
        <v>0</v>
      </c>
      <c r="K789" s="1" t="s">
        <v>50</v>
      </c>
      <c r="L789" s="1" t="s">
        <v>17</v>
      </c>
      <c r="M789" s="1" t="s">
        <v>289</v>
      </c>
      <c r="N789" s="1" t="s">
        <v>19</v>
      </c>
      <c r="O789" s="1">
        <v>0</v>
      </c>
      <c r="P789" s="1" t="s">
        <v>213</v>
      </c>
      <c r="Q789" s="1" t="s">
        <v>21</v>
      </c>
      <c r="R789" s="1" t="s">
        <v>188</v>
      </c>
      <c r="S789" s="1" t="s">
        <v>1805</v>
      </c>
      <c r="T789" s="1"/>
      <c r="U789" s="3" t="s">
        <v>1806</v>
      </c>
      <c r="V789">
        <v>43327</v>
      </c>
    </row>
    <row r="790" spans="1:22" ht="12.75" x14ac:dyDescent="0.2">
      <c r="A790" s="2">
        <v>43327.489833310188</v>
      </c>
      <c r="B790" s="1" t="s">
        <v>36</v>
      </c>
      <c r="C790" s="1" t="s">
        <v>1807</v>
      </c>
      <c r="D790" s="1">
        <v>48</v>
      </c>
      <c r="E790" s="5" t="s">
        <v>1808</v>
      </c>
      <c r="F790" s="1">
        <v>7</v>
      </c>
      <c r="G790" s="1" t="s">
        <v>43</v>
      </c>
      <c r="H790" s="1" t="s">
        <v>26</v>
      </c>
      <c r="I790" s="1" t="s">
        <v>0</v>
      </c>
      <c r="K790" s="1" t="s">
        <v>27</v>
      </c>
      <c r="L790" s="1" t="s">
        <v>57</v>
      </c>
      <c r="M790" s="1" t="s">
        <v>457</v>
      </c>
      <c r="N790" s="1" t="s">
        <v>19</v>
      </c>
      <c r="O790" s="1">
        <v>0</v>
      </c>
      <c r="P790" s="1" t="s">
        <v>20</v>
      </c>
      <c r="Q790" s="1" t="s">
        <v>21</v>
      </c>
      <c r="R790" s="1" t="s">
        <v>1716</v>
      </c>
      <c r="S790" s="1" t="s">
        <v>778</v>
      </c>
      <c r="T790" s="1"/>
      <c r="U790" s="3" t="s">
        <v>1716</v>
      </c>
      <c r="V790">
        <v>43327</v>
      </c>
    </row>
    <row r="791" spans="1:22" ht="12.75" x14ac:dyDescent="0.2">
      <c r="A791" s="2">
        <v>43327.48985194444</v>
      </c>
      <c r="B791" s="1" t="s">
        <v>36</v>
      </c>
      <c r="C791" s="1" t="s">
        <v>1809</v>
      </c>
      <c r="D791" s="1">
        <v>46</v>
      </c>
      <c r="E791" s="1" t="s">
        <v>464</v>
      </c>
      <c r="F791" s="1">
        <v>8</v>
      </c>
      <c r="G791" s="4" t="s">
        <v>80</v>
      </c>
      <c r="H791" s="1" t="s">
        <v>26</v>
      </c>
      <c r="I791" s="1" t="s">
        <v>0</v>
      </c>
      <c r="K791" s="1" t="s">
        <v>27</v>
      </c>
      <c r="L791" s="1" t="s">
        <v>28</v>
      </c>
      <c r="M791" s="1" t="s">
        <v>29</v>
      </c>
      <c r="N791" s="1" t="s">
        <v>19</v>
      </c>
      <c r="O791" s="1">
        <v>300</v>
      </c>
      <c r="P791" s="1" t="s">
        <v>101</v>
      </c>
      <c r="Q791" s="1" t="s">
        <v>21</v>
      </c>
      <c r="R791" s="1" t="s">
        <v>1172</v>
      </c>
      <c r="S791" s="1" t="s">
        <v>1217</v>
      </c>
      <c r="T791" s="1"/>
      <c r="U791" s="3" t="s">
        <v>1176</v>
      </c>
      <c r="V791">
        <v>43313</v>
      </c>
    </row>
    <row r="792" spans="1:22" ht="12.75" x14ac:dyDescent="0.2">
      <c r="A792" s="2">
        <v>43327.49096732639</v>
      </c>
      <c r="B792" s="1" t="s">
        <v>36</v>
      </c>
      <c r="C792" s="1" t="s">
        <v>1810</v>
      </c>
      <c r="D792" s="1">
        <v>39</v>
      </c>
      <c r="E792" s="1" t="s">
        <v>1811</v>
      </c>
      <c r="F792" s="1">
        <v>7</v>
      </c>
      <c r="G792" s="1" t="s">
        <v>70</v>
      </c>
      <c r="H792" s="1" t="s">
        <v>26</v>
      </c>
      <c r="I792" s="1" t="s">
        <v>0</v>
      </c>
      <c r="K792" s="1" t="s">
        <v>27</v>
      </c>
      <c r="L792" s="1" t="s">
        <v>57</v>
      </c>
      <c r="M792" s="1" t="s">
        <v>289</v>
      </c>
      <c r="N792" s="1" t="s">
        <v>19</v>
      </c>
      <c r="O792" s="6">
        <v>0</v>
      </c>
      <c r="P792" s="1" t="s">
        <v>20</v>
      </c>
      <c r="Q792" s="1" t="s">
        <v>21</v>
      </c>
      <c r="R792" s="1" t="s">
        <v>1812</v>
      </c>
      <c r="S792" s="1" t="s">
        <v>1812</v>
      </c>
      <c r="T792" s="1"/>
      <c r="U792" s="3" t="s">
        <v>1812</v>
      </c>
      <c r="V792">
        <v>43327</v>
      </c>
    </row>
    <row r="793" spans="1:22" ht="12.75" x14ac:dyDescent="0.2">
      <c r="A793" s="2">
        <v>43327.491811840278</v>
      </c>
      <c r="B793" s="1" t="s">
        <v>36</v>
      </c>
      <c r="C793" s="1" t="s">
        <v>1813</v>
      </c>
      <c r="D793" s="1">
        <v>49</v>
      </c>
      <c r="E793" s="5" t="s">
        <v>1560</v>
      </c>
      <c r="F793" s="1">
        <v>7</v>
      </c>
      <c r="G793" s="1" t="s">
        <v>43</v>
      </c>
      <c r="H793" s="1" t="s">
        <v>26</v>
      </c>
      <c r="I793" s="1" t="s">
        <v>0</v>
      </c>
      <c r="K793" s="1" t="s">
        <v>27</v>
      </c>
      <c r="L793" s="1" t="s">
        <v>57</v>
      </c>
      <c r="M793" s="1" t="s">
        <v>457</v>
      </c>
      <c r="N793" s="1" t="s">
        <v>19</v>
      </c>
      <c r="O793" s="1">
        <v>0</v>
      </c>
      <c r="P793" s="1" t="s">
        <v>20</v>
      </c>
      <c r="Q793" s="1" t="s">
        <v>21</v>
      </c>
      <c r="R793" s="1" t="s">
        <v>1716</v>
      </c>
      <c r="S793" s="1" t="s">
        <v>778</v>
      </c>
      <c r="T793" s="1"/>
      <c r="U793" s="3" t="s">
        <v>1716</v>
      </c>
      <c r="V793">
        <v>43327</v>
      </c>
    </row>
    <row r="794" spans="1:22" ht="12.75" x14ac:dyDescent="0.2">
      <c r="A794" s="2">
        <v>43327.493736469907</v>
      </c>
      <c r="B794" s="1" t="s">
        <v>36</v>
      </c>
      <c r="C794" s="1" t="s">
        <v>1815</v>
      </c>
      <c r="D794" s="1">
        <v>54</v>
      </c>
      <c r="E794" s="1" t="s">
        <v>985</v>
      </c>
      <c r="F794" s="1">
        <v>8</v>
      </c>
      <c r="G794" s="4" t="s">
        <v>80</v>
      </c>
      <c r="H794" s="1" t="s">
        <v>26</v>
      </c>
      <c r="I794" s="1" t="s">
        <v>0</v>
      </c>
      <c r="K794" s="1" t="s">
        <v>27</v>
      </c>
      <c r="L794" s="1" t="s">
        <v>28</v>
      </c>
      <c r="M794" s="1" t="s">
        <v>29</v>
      </c>
      <c r="N794" s="1" t="s">
        <v>19</v>
      </c>
      <c r="O794" s="1">
        <v>300</v>
      </c>
      <c r="P794" s="1" t="s">
        <v>101</v>
      </c>
      <c r="Q794" s="1" t="s">
        <v>21</v>
      </c>
      <c r="R794" s="1" t="s">
        <v>1172</v>
      </c>
      <c r="S794" s="1" t="s">
        <v>1816</v>
      </c>
      <c r="T794" s="1"/>
      <c r="U794" s="3" t="s">
        <v>1176</v>
      </c>
      <c r="V794">
        <v>43327</v>
      </c>
    </row>
    <row r="795" spans="1:22" ht="12.75" x14ac:dyDescent="0.2">
      <c r="A795" s="2">
        <v>43327.495742106483</v>
      </c>
      <c r="B795" s="1" t="s">
        <v>36</v>
      </c>
      <c r="C795" s="1" t="s">
        <v>1817</v>
      </c>
      <c r="D795" s="1">
        <v>44</v>
      </c>
      <c r="E795" s="1" t="s">
        <v>1734</v>
      </c>
      <c r="F795" s="1">
        <v>7</v>
      </c>
      <c r="G795" s="1" t="s">
        <v>43</v>
      </c>
      <c r="H795" s="1" t="s">
        <v>26</v>
      </c>
      <c r="I795" s="1" t="s">
        <v>0</v>
      </c>
      <c r="K795" s="1" t="s">
        <v>27</v>
      </c>
      <c r="L795" s="1" t="s">
        <v>57</v>
      </c>
      <c r="M795" s="1" t="s">
        <v>457</v>
      </c>
      <c r="N795" s="1" t="s">
        <v>19</v>
      </c>
      <c r="O795" s="1">
        <v>0</v>
      </c>
      <c r="P795" s="1" t="s">
        <v>20</v>
      </c>
      <c r="Q795" s="1" t="s">
        <v>21</v>
      </c>
      <c r="R795" s="1" t="s">
        <v>1716</v>
      </c>
      <c r="S795" s="1" t="s">
        <v>778</v>
      </c>
      <c r="T795" s="1"/>
      <c r="U795" s="3" t="s">
        <v>1716</v>
      </c>
      <c r="V795">
        <v>43327</v>
      </c>
    </row>
    <row r="796" spans="1:22" ht="12.75" x14ac:dyDescent="0.2">
      <c r="A796" s="2">
        <v>43327.497470115741</v>
      </c>
      <c r="B796" s="1" t="s">
        <v>36</v>
      </c>
      <c r="C796" s="1" t="s">
        <v>1818</v>
      </c>
      <c r="D796" s="1">
        <v>51</v>
      </c>
      <c r="E796" s="1" t="s">
        <v>641</v>
      </c>
      <c r="F796" s="1">
        <v>7</v>
      </c>
      <c r="G796" s="1" t="s">
        <v>43</v>
      </c>
      <c r="H796" s="1" t="s">
        <v>26</v>
      </c>
      <c r="I796" s="1" t="s">
        <v>0</v>
      </c>
      <c r="K796" s="1" t="s">
        <v>27</v>
      </c>
      <c r="L796" s="1" t="s">
        <v>57</v>
      </c>
      <c r="M796" s="1" t="s">
        <v>457</v>
      </c>
      <c r="N796" s="1" t="s">
        <v>19</v>
      </c>
      <c r="O796" s="1">
        <v>0</v>
      </c>
      <c r="P796" s="1" t="s">
        <v>20</v>
      </c>
      <c r="Q796" s="1" t="s">
        <v>21</v>
      </c>
      <c r="R796" s="1" t="s">
        <v>1716</v>
      </c>
      <c r="S796" s="1" t="s">
        <v>778</v>
      </c>
      <c r="T796" s="1"/>
      <c r="U796" s="3" t="s">
        <v>1716</v>
      </c>
      <c r="V796">
        <v>43327</v>
      </c>
    </row>
    <row r="797" spans="1:22" ht="12.75" x14ac:dyDescent="0.2">
      <c r="A797" s="2">
        <v>43327.532638321762</v>
      </c>
      <c r="B797" s="1" t="s">
        <v>22</v>
      </c>
      <c r="C797" s="1" t="s">
        <v>1819</v>
      </c>
      <c r="D797" s="1">
        <v>33</v>
      </c>
      <c r="E797" s="1">
        <v>33</v>
      </c>
      <c r="F797" s="1">
        <v>1</v>
      </c>
      <c r="G797" s="1" t="s">
        <v>111</v>
      </c>
      <c r="H797" s="1" t="s">
        <v>26</v>
      </c>
      <c r="I797" s="1" t="s">
        <v>0</v>
      </c>
      <c r="K797" s="1" t="s">
        <v>27</v>
      </c>
      <c r="L797" s="1" t="s">
        <v>57</v>
      </c>
      <c r="M797" s="1" t="s">
        <v>457</v>
      </c>
      <c r="N797" s="1" t="s">
        <v>19</v>
      </c>
      <c r="O797" s="1">
        <v>0</v>
      </c>
      <c r="P797" s="1" t="s">
        <v>35</v>
      </c>
      <c r="Q797" s="1" t="s">
        <v>21</v>
      </c>
      <c r="R797" s="1" t="s">
        <v>1234</v>
      </c>
      <c r="S797" s="1" t="s">
        <v>774</v>
      </c>
      <c r="T797" s="1"/>
      <c r="U797" s="3" t="s">
        <v>1234</v>
      </c>
      <c r="V797">
        <v>43308</v>
      </c>
    </row>
    <row r="798" spans="1:22" ht="12.75" x14ac:dyDescent="0.2">
      <c r="A798" s="2">
        <v>43327.532942650461</v>
      </c>
      <c r="B798" s="1" t="s">
        <v>15</v>
      </c>
      <c r="C798" s="1" t="s">
        <v>1820</v>
      </c>
      <c r="D798" s="1">
        <v>37</v>
      </c>
      <c r="E798" s="1" t="s">
        <v>966</v>
      </c>
      <c r="F798" s="1">
        <v>1</v>
      </c>
      <c r="G798" s="4" t="s">
        <v>34</v>
      </c>
      <c r="H798" s="1" t="s">
        <v>26</v>
      </c>
      <c r="I798" s="1" t="s">
        <v>0</v>
      </c>
      <c r="K798" s="1" t="s">
        <v>27</v>
      </c>
      <c r="L798" s="1" t="s">
        <v>28</v>
      </c>
      <c r="M798" s="1" t="s">
        <v>94</v>
      </c>
      <c r="N798" s="1" t="s">
        <v>51</v>
      </c>
      <c r="O798" s="1">
        <v>150</v>
      </c>
      <c r="P798" s="1" t="s">
        <v>20</v>
      </c>
      <c r="Q798" s="1" t="s">
        <v>21</v>
      </c>
      <c r="R798" s="1" t="s">
        <v>1524</v>
      </c>
      <c r="S798" s="1" t="s">
        <v>1821</v>
      </c>
      <c r="T798" s="1"/>
      <c r="U798" s="3" t="s">
        <v>1524</v>
      </c>
      <c r="V798">
        <v>43327</v>
      </c>
    </row>
    <row r="799" spans="1:22" ht="12.75" x14ac:dyDescent="0.2">
      <c r="A799" s="2">
        <v>43327.534831180557</v>
      </c>
      <c r="B799" s="1" t="s">
        <v>36</v>
      </c>
      <c r="C799" s="1" t="s">
        <v>1822</v>
      </c>
      <c r="D799" s="1">
        <v>65</v>
      </c>
      <c r="E799" s="1">
        <v>47</v>
      </c>
      <c r="F799" s="1">
        <v>1</v>
      </c>
      <c r="G799" s="1" t="s">
        <v>111</v>
      </c>
      <c r="H799" s="1" t="s">
        <v>26</v>
      </c>
      <c r="I799" s="1" t="s">
        <v>0</v>
      </c>
      <c r="K799" s="1" t="s">
        <v>16</v>
      </c>
      <c r="L799" s="1" t="s">
        <v>57</v>
      </c>
      <c r="M799" s="1" t="s">
        <v>457</v>
      </c>
      <c r="N799" s="1" t="s">
        <v>19</v>
      </c>
      <c r="O799" s="1">
        <v>0</v>
      </c>
      <c r="P799" s="1" t="s">
        <v>35</v>
      </c>
      <c r="Q799" s="1" t="s">
        <v>21</v>
      </c>
      <c r="R799" s="1" t="s">
        <v>1234</v>
      </c>
      <c r="S799" s="1" t="s">
        <v>774</v>
      </c>
      <c r="T799" s="1"/>
      <c r="U799" s="3" t="s">
        <v>1234</v>
      </c>
      <c r="V799">
        <v>43308</v>
      </c>
    </row>
    <row r="800" spans="1:22" ht="12.75" x14ac:dyDescent="0.2">
      <c r="A800" s="2">
        <v>43327.53695469907</v>
      </c>
      <c r="B800" s="1" t="s">
        <v>36</v>
      </c>
      <c r="C800" s="1" t="s">
        <v>1823</v>
      </c>
      <c r="D800" s="1">
        <v>37</v>
      </c>
      <c r="E800" s="1">
        <v>12</v>
      </c>
      <c r="F800" s="1">
        <v>1</v>
      </c>
      <c r="G800" s="1" t="s">
        <v>111</v>
      </c>
      <c r="H800" s="1" t="s">
        <v>26</v>
      </c>
      <c r="I800" s="1" t="s">
        <v>0</v>
      </c>
      <c r="K800" s="1" t="s">
        <v>27</v>
      </c>
      <c r="L800" s="1" t="s">
        <v>57</v>
      </c>
      <c r="M800" s="1" t="s">
        <v>457</v>
      </c>
      <c r="N800" s="1" t="s">
        <v>19</v>
      </c>
      <c r="O800" s="1">
        <v>0</v>
      </c>
      <c r="P800" s="1" t="s">
        <v>635</v>
      </c>
      <c r="Q800" s="1" t="s">
        <v>21</v>
      </c>
      <c r="R800" s="1" t="s">
        <v>1234</v>
      </c>
      <c r="S800" s="1" t="s">
        <v>774</v>
      </c>
      <c r="T800" s="1"/>
      <c r="U800" s="3" t="s">
        <v>1234</v>
      </c>
      <c r="V800">
        <v>43308</v>
      </c>
    </row>
    <row r="801" spans="1:22" ht="12.75" x14ac:dyDescent="0.2">
      <c r="A801" s="2">
        <v>43327.542775856477</v>
      </c>
      <c r="B801" s="1" t="s">
        <v>36</v>
      </c>
      <c r="C801" s="1" t="s">
        <v>1824</v>
      </c>
      <c r="D801" s="1">
        <v>59</v>
      </c>
      <c r="E801" s="1">
        <v>34</v>
      </c>
      <c r="F801" s="1">
        <v>1</v>
      </c>
      <c r="G801" s="1" t="s">
        <v>111</v>
      </c>
      <c r="H801" s="1" t="s">
        <v>26</v>
      </c>
      <c r="I801" s="1" t="s">
        <v>0</v>
      </c>
      <c r="K801" s="1" t="s">
        <v>27</v>
      </c>
      <c r="L801" s="1" t="s">
        <v>57</v>
      </c>
      <c r="M801" s="1" t="s">
        <v>457</v>
      </c>
      <c r="N801" s="1" t="s">
        <v>19</v>
      </c>
      <c r="O801" s="1">
        <v>0</v>
      </c>
      <c r="P801" s="1" t="s">
        <v>210</v>
      </c>
      <c r="Q801" s="1" t="s">
        <v>21</v>
      </c>
      <c r="R801" s="1" t="s">
        <v>1234</v>
      </c>
      <c r="S801" s="1" t="s">
        <v>774</v>
      </c>
      <c r="T801" s="1"/>
      <c r="U801" s="3" t="s">
        <v>1234</v>
      </c>
      <c r="V801">
        <v>43308</v>
      </c>
    </row>
    <row r="802" spans="1:22" ht="12.75" x14ac:dyDescent="0.2">
      <c r="A802" s="2">
        <v>43327.54281835648</v>
      </c>
      <c r="B802" s="1" t="s">
        <v>36</v>
      </c>
      <c r="C802" s="1" t="s">
        <v>1825</v>
      </c>
      <c r="D802" s="1">
        <v>51</v>
      </c>
      <c r="E802" s="1" t="s">
        <v>126</v>
      </c>
      <c r="F802" s="1">
        <v>9</v>
      </c>
      <c r="G802" s="1" t="s">
        <v>111</v>
      </c>
      <c r="H802" s="1" t="s">
        <v>26</v>
      </c>
      <c r="I802" s="1" t="s">
        <v>0</v>
      </c>
      <c r="K802" s="1" t="s">
        <v>27</v>
      </c>
      <c r="L802" s="1" t="s">
        <v>57</v>
      </c>
      <c r="M802" s="1" t="s">
        <v>457</v>
      </c>
      <c r="N802" s="1" t="s">
        <v>19</v>
      </c>
      <c r="O802" s="1">
        <v>0</v>
      </c>
      <c r="P802" s="1" t="s">
        <v>210</v>
      </c>
      <c r="Q802" s="1" t="s">
        <v>21</v>
      </c>
      <c r="R802" s="1" t="s">
        <v>1826</v>
      </c>
      <c r="S802" s="1" t="s">
        <v>620</v>
      </c>
      <c r="T802" s="1"/>
      <c r="U802" s="3" t="s">
        <v>1826</v>
      </c>
      <c r="V802">
        <v>43327</v>
      </c>
    </row>
    <row r="803" spans="1:22" ht="12.75" x14ac:dyDescent="0.2">
      <c r="A803" s="2">
        <v>43327.547254849538</v>
      </c>
      <c r="B803" s="1" t="s">
        <v>36</v>
      </c>
      <c r="C803" s="1" t="s">
        <v>1827</v>
      </c>
      <c r="D803" s="1">
        <v>59</v>
      </c>
      <c r="E803" s="5">
        <v>59</v>
      </c>
      <c r="F803" s="1">
        <v>1</v>
      </c>
      <c r="G803" s="1" t="s">
        <v>111</v>
      </c>
      <c r="H803" s="1" t="s">
        <v>26</v>
      </c>
      <c r="I803" s="1" t="s">
        <v>0</v>
      </c>
      <c r="K803" s="1" t="s">
        <v>27</v>
      </c>
      <c r="L803" s="1" t="s">
        <v>57</v>
      </c>
      <c r="M803" s="1" t="s">
        <v>457</v>
      </c>
      <c r="N803" s="1" t="s">
        <v>19</v>
      </c>
      <c r="O803" s="1">
        <v>0</v>
      </c>
      <c r="P803" s="1" t="s">
        <v>635</v>
      </c>
      <c r="Q803" s="1" t="s">
        <v>21</v>
      </c>
      <c r="R803" s="1" t="s">
        <v>1234</v>
      </c>
      <c r="S803" s="1" t="s">
        <v>774</v>
      </c>
      <c r="T803" s="1"/>
      <c r="U803" s="3" t="s">
        <v>1234</v>
      </c>
      <c r="V803">
        <v>43308</v>
      </c>
    </row>
    <row r="804" spans="1:22" ht="12.75" x14ac:dyDescent="0.2">
      <c r="A804" s="2">
        <v>43327.551161030089</v>
      </c>
      <c r="B804" s="1" t="s">
        <v>36</v>
      </c>
      <c r="C804" s="1" t="s">
        <v>1828</v>
      </c>
      <c r="D804" s="1">
        <v>65</v>
      </c>
      <c r="E804" s="1">
        <v>11</v>
      </c>
      <c r="F804" s="1">
        <v>1</v>
      </c>
      <c r="G804" s="1" t="s">
        <v>111</v>
      </c>
      <c r="H804" s="1" t="s">
        <v>26</v>
      </c>
      <c r="I804" s="1" t="s">
        <v>0</v>
      </c>
      <c r="K804" s="1" t="s">
        <v>100</v>
      </c>
      <c r="L804" s="1" t="s">
        <v>57</v>
      </c>
      <c r="M804" s="1" t="s">
        <v>457</v>
      </c>
      <c r="N804" s="1" t="s">
        <v>19</v>
      </c>
      <c r="O804" s="1">
        <v>0</v>
      </c>
      <c r="P804" s="1" t="s">
        <v>20</v>
      </c>
      <c r="Q804" s="1" t="s">
        <v>21</v>
      </c>
      <c r="R804" s="1" t="s">
        <v>1234</v>
      </c>
      <c r="S804" s="1" t="s">
        <v>774</v>
      </c>
      <c r="T804" s="1"/>
      <c r="U804" s="3" t="s">
        <v>1234</v>
      </c>
      <c r="V804">
        <v>43308</v>
      </c>
    </row>
    <row r="805" spans="1:22" ht="12.75" x14ac:dyDescent="0.2">
      <c r="A805" s="2">
        <v>43327.554777789352</v>
      </c>
      <c r="B805" s="1" t="s">
        <v>36</v>
      </c>
      <c r="C805" s="1" t="s">
        <v>1829</v>
      </c>
      <c r="D805" s="1">
        <v>55</v>
      </c>
      <c r="E805" s="1" t="s">
        <v>1830</v>
      </c>
      <c r="F805" s="1">
        <v>1</v>
      </c>
      <c r="G805" s="1" t="s">
        <v>111</v>
      </c>
      <c r="H805" s="1" t="s">
        <v>26</v>
      </c>
      <c r="I805" s="1" t="s">
        <v>0</v>
      </c>
      <c r="K805" s="1" t="s">
        <v>16</v>
      </c>
      <c r="L805" s="1" t="s">
        <v>57</v>
      </c>
      <c r="M805" s="1" t="s">
        <v>457</v>
      </c>
      <c r="N805" s="1" t="s">
        <v>19</v>
      </c>
      <c r="O805" s="1">
        <v>0</v>
      </c>
      <c r="P805" s="1" t="s">
        <v>84</v>
      </c>
      <c r="Q805" s="1" t="s">
        <v>21</v>
      </c>
      <c r="R805" s="1" t="s">
        <v>1234</v>
      </c>
      <c r="S805" s="1" t="s">
        <v>774</v>
      </c>
      <c r="T805" s="1"/>
      <c r="U805" s="3" t="s">
        <v>1831</v>
      </c>
      <c r="V805">
        <v>43308</v>
      </c>
    </row>
    <row r="806" spans="1:22" ht="12.75" x14ac:dyDescent="0.2">
      <c r="A806" s="2">
        <v>43327.555953969902</v>
      </c>
      <c r="B806" s="1" t="s">
        <v>22</v>
      </c>
      <c r="C806" s="1" t="s">
        <v>1832</v>
      </c>
      <c r="D806" s="1">
        <v>34</v>
      </c>
      <c r="E806" s="1" t="s">
        <v>1833</v>
      </c>
      <c r="F806" s="1">
        <v>13</v>
      </c>
      <c r="G806" s="1" t="s">
        <v>43</v>
      </c>
      <c r="H806" s="1" t="s">
        <v>26</v>
      </c>
      <c r="I806" s="1" t="s">
        <v>0</v>
      </c>
      <c r="K806" s="1" t="s">
        <v>27</v>
      </c>
      <c r="L806" s="1" t="s">
        <v>57</v>
      </c>
      <c r="M806" s="1" t="s">
        <v>457</v>
      </c>
      <c r="N806" s="1" t="s">
        <v>19</v>
      </c>
      <c r="O806" s="1">
        <v>0</v>
      </c>
      <c r="P806" s="1" t="s">
        <v>71</v>
      </c>
      <c r="Q806" s="1" t="s">
        <v>21</v>
      </c>
      <c r="R806" s="1" t="s">
        <v>1834</v>
      </c>
      <c r="S806" s="1" t="s">
        <v>1835</v>
      </c>
      <c r="T806" s="1"/>
      <c r="U806" s="3" t="s">
        <v>1836</v>
      </c>
      <c r="V806">
        <v>43319</v>
      </c>
    </row>
    <row r="807" spans="1:22" ht="12.75" x14ac:dyDescent="0.2">
      <c r="A807" s="2">
        <v>43327.556721331013</v>
      </c>
      <c r="B807" s="1" t="s">
        <v>36</v>
      </c>
      <c r="C807" s="1" t="s">
        <v>1837</v>
      </c>
      <c r="D807" s="1">
        <v>53</v>
      </c>
      <c r="E807" s="1">
        <v>71</v>
      </c>
      <c r="F807" s="1">
        <v>1</v>
      </c>
      <c r="G807" s="1" t="s">
        <v>111</v>
      </c>
      <c r="H807" s="1" t="s">
        <v>26</v>
      </c>
      <c r="I807" s="1" t="s">
        <v>0</v>
      </c>
      <c r="K807" s="1" t="s">
        <v>27</v>
      </c>
      <c r="L807" s="1" t="s">
        <v>57</v>
      </c>
      <c r="M807" s="1" t="s">
        <v>457</v>
      </c>
      <c r="N807" s="1" t="s">
        <v>19</v>
      </c>
      <c r="O807" s="1">
        <v>0</v>
      </c>
      <c r="P807" s="1" t="s">
        <v>84</v>
      </c>
      <c r="Q807" s="1" t="s">
        <v>21</v>
      </c>
      <c r="R807" s="1" t="s">
        <v>1234</v>
      </c>
      <c r="S807" s="1" t="s">
        <v>774</v>
      </c>
      <c r="T807" s="1"/>
      <c r="U807" s="3" t="s">
        <v>1234</v>
      </c>
      <c r="V807">
        <v>43308</v>
      </c>
    </row>
    <row r="808" spans="1:22" ht="12.75" x14ac:dyDescent="0.2">
      <c r="A808" s="2">
        <v>43327.558286400468</v>
      </c>
      <c r="B808" s="1" t="s">
        <v>36</v>
      </c>
      <c r="C808" s="1" t="s">
        <v>1838</v>
      </c>
      <c r="D808" s="1" t="s">
        <v>1839</v>
      </c>
      <c r="E808" s="1" t="s">
        <v>1840</v>
      </c>
      <c r="F808" s="1">
        <v>13</v>
      </c>
      <c r="G808" s="1" t="s">
        <v>43</v>
      </c>
      <c r="H808" s="1" t="s">
        <v>26</v>
      </c>
      <c r="I808" s="1" t="s">
        <v>0</v>
      </c>
      <c r="K808" s="1" t="s">
        <v>27</v>
      </c>
      <c r="L808" s="1" t="s">
        <v>57</v>
      </c>
      <c r="M808" s="1" t="s">
        <v>457</v>
      </c>
      <c r="N808" s="1" t="s">
        <v>19</v>
      </c>
      <c r="O808" s="1">
        <v>0</v>
      </c>
      <c r="P808" s="1" t="s">
        <v>54</v>
      </c>
      <c r="Q808" s="1" t="s">
        <v>21</v>
      </c>
      <c r="R808" s="1" t="s">
        <v>1836</v>
      </c>
      <c r="S808" s="1" t="s">
        <v>1835</v>
      </c>
      <c r="T808" s="1"/>
      <c r="U808" s="3" t="s">
        <v>1836</v>
      </c>
      <c r="V808">
        <v>43319</v>
      </c>
    </row>
    <row r="809" spans="1:22" ht="12.75" x14ac:dyDescent="0.2">
      <c r="A809" s="2">
        <v>43327.559143460647</v>
      </c>
      <c r="B809" s="1" t="s">
        <v>36</v>
      </c>
      <c r="C809" s="1" t="s">
        <v>1841</v>
      </c>
      <c r="D809" s="1">
        <v>58</v>
      </c>
      <c r="E809" s="1">
        <v>78</v>
      </c>
      <c r="F809" s="1">
        <v>1</v>
      </c>
      <c r="G809" s="1" t="s">
        <v>111</v>
      </c>
      <c r="H809" s="1" t="s">
        <v>26</v>
      </c>
      <c r="I809" s="1" t="s">
        <v>0</v>
      </c>
      <c r="K809" s="1" t="s">
        <v>100</v>
      </c>
      <c r="L809" s="1" t="s">
        <v>57</v>
      </c>
      <c r="M809" s="1" t="s">
        <v>457</v>
      </c>
      <c r="N809" s="1" t="s">
        <v>19</v>
      </c>
      <c r="O809" s="1">
        <v>0</v>
      </c>
      <c r="P809" s="1" t="s">
        <v>210</v>
      </c>
      <c r="Q809" s="1" t="s">
        <v>21</v>
      </c>
      <c r="R809" s="1" t="s">
        <v>1234</v>
      </c>
      <c r="S809" s="1" t="s">
        <v>774</v>
      </c>
      <c r="T809" s="1"/>
      <c r="U809" s="3" t="s">
        <v>1234</v>
      </c>
      <c r="V809">
        <v>43308</v>
      </c>
    </row>
    <row r="810" spans="1:22" ht="12.75" x14ac:dyDescent="0.2">
      <c r="A810" s="2">
        <v>43327.562017789351</v>
      </c>
      <c r="B810" s="1" t="s">
        <v>36</v>
      </c>
      <c r="C810" s="1" t="s">
        <v>1842</v>
      </c>
      <c r="D810" s="1">
        <v>53</v>
      </c>
      <c r="E810" s="1">
        <v>88</v>
      </c>
      <c r="F810" s="1">
        <v>1</v>
      </c>
      <c r="G810" s="1" t="s">
        <v>111</v>
      </c>
      <c r="H810" s="1" t="s">
        <v>26</v>
      </c>
      <c r="I810" s="1" t="s">
        <v>0</v>
      </c>
      <c r="K810" s="1" t="s">
        <v>27</v>
      </c>
      <c r="L810" s="1" t="s">
        <v>57</v>
      </c>
      <c r="M810" s="1" t="s">
        <v>457</v>
      </c>
      <c r="N810" s="1" t="s">
        <v>19</v>
      </c>
      <c r="O810" s="1">
        <v>0</v>
      </c>
      <c r="P810" s="1" t="s">
        <v>141</v>
      </c>
      <c r="Q810" s="1" t="s">
        <v>21</v>
      </c>
      <c r="R810" s="1" t="s">
        <v>1234</v>
      </c>
      <c r="S810" s="1" t="s">
        <v>774</v>
      </c>
      <c r="T810" s="1"/>
      <c r="U810" s="3" t="s">
        <v>1234</v>
      </c>
      <c r="V810">
        <v>43308</v>
      </c>
    </row>
    <row r="811" spans="1:22" ht="12.75" x14ac:dyDescent="0.2">
      <c r="A811" s="2">
        <v>43327.562096724534</v>
      </c>
      <c r="B811" s="1" t="s">
        <v>36</v>
      </c>
      <c r="C811" s="1" t="s">
        <v>1843</v>
      </c>
      <c r="D811" s="1">
        <v>53</v>
      </c>
      <c r="E811" s="1" t="s">
        <v>1844</v>
      </c>
      <c r="F811" s="1">
        <v>10</v>
      </c>
      <c r="G811" s="1" t="s">
        <v>43</v>
      </c>
      <c r="H811" s="1" t="s">
        <v>26</v>
      </c>
      <c r="I811" s="1" t="s">
        <v>0</v>
      </c>
      <c r="K811" s="1" t="s">
        <v>27</v>
      </c>
      <c r="L811" s="1" t="s">
        <v>57</v>
      </c>
      <c r="M811" s="1" t="s">
        <v>457</v>
      </c>
      <c r="N811" s="1" t="s">
        <v>19</v>
      </c>
      <c r="O811" s="1">
        <v>0</v>
      </c>
      <c r="P811" s="1" t="s">
        <v>54</v>
      </c>
      <c r="Q811" s="1" t="s">
        <v>21</v>
      </c>
      <c r="R811" s="1" t="s">
        <v>1836</v>
      </c>
      <c r="S811" s="1" t="s">
        <v>1835</v>
      </c>
      <c r="T811" s="1"/>
      <c r="U811" s="3" t="s">
        <v>1836</v>
      </c>
      <c r="V811">
        <v>43319</v>
      </c>
    </row>
    <row r="812" spans="1:22" ht="12.75" x14ac:dyDescent="0.2">
      <c r="A812" s="2">
        <v>43327.563997245372</v>
      </c>
      <c r="B812" s="1" t="s">
        <v>36</v>
      </c>
      <c r="C812" s="1" t="s">
        <v>1845</v>
      </c>
      <c r="D812" s="1">
        <v>47</v>
      </c>
      <c r="E812" s="1" t="s">
        <v>1578</v>
      </c>
      <c r="F812" s="1">
        <v>1</v>
      </c>
      <c r="G812" s="1" t="s">
        <v>111</v>
      </c>
      <c r="H812" s="1" t="s">
        <v>26</v>
      </c>
      <c r="I812" s="1" t="s">
        <v>0</v>
      </c>
      <c r="K812" s="1" t="s">
        <v>27</v>
      </c>
      <c r="L812" s="1" t="s">
        <v>57</v>
      </c>
      <c r="M812" s="1" t="s">
        <v>457</v>
      </c>
      <c r="N812" s="1" t="s">
        <v>19</v>
      </c>
      <c r="O812" s="1">
        <v>0</v>
      </c>
      <c r="P812" s="1" t="s">
        <v>30</v>
      </c>
      <c r="Q812" s="1" t="s">
        <v>21</v>
      </c>
      <c r="R812" s="1" t="s">
        <v>1234</v>
      </c>
      <c r="S812" s="1" t="s">
        <v>774</v>
      </c>
      <c r="T812" s="1"/>
      <c r="U812" s="3" t="s">
        <v>1234</v>
      </c>
      <c r="V812">
        <v>43308</v>
      </c>
    </row>
    <row r="813" spans="1:22" ht="12.75" x14ac:dyDescent="0.2">
      <c r="A813" s="2">
        <v>43327.564028414352</v>
      </c>
      <c r="B813" s="1" t="s">
        <v>36</v>
      </c>
      <c r="C813" s="1" t="s">
        <v>1846</v>
      </c>
      <c r="D813" s="1">
        <v>34</v>
      </c>
      <c r="E813" s="1" t="s">
        <v>1847</v>
      </c>
      <c r="F813" s="1">
        <v>14</v>
      </c>
      <c r="G813" s="1" t="s">
        <v>43</v>
      </c>
      <c r="H813" s="1" t="s">
        <v>26</v>
      </c>
      <c r="I813" s="1" t="s">
        <v>0</v>
      </c>
      <c r="K813" s="1" t="s">
        <v>27</v>
      </c>
      <c r="L813" s="1" t="s">
        <v>57</v>
      </c>
      <c r="M813" s="1" t="s">
        <v>457</v>
      </c>
      <c r="N813" s="1" t="s">
        <v>19</v>
      </c>
      <c r="O813" s="1">
        <v>0</v>
      </c>
      <c r="P813" s="1" t="s">
        <v>54</v>
      </c>
      <c r="Q813" s="1" t="s">
        <v>21</v>
      </c>
      <c r="R813" s="1" t="s">
        <v>1836</v>
      </c>
      <c r="S813" s="1" t="s">
        <v>1835</v>
      </c>
      <c r="T813" s="1"/>
      <c r="U813" s="3" t="s">
        <v>1836</v>
      </c>
      <c r="V813">
        <v>43319</v>
      </c>
    </row>
    <row r="814" spans="1:22" ht="12.75" x14ac:dyDescent="0.2">
      <c r="A814" s="2">
        <v>43327.567521956022</v>
      </c>
      <c r="B814" s="1" t="s">
        <v>22</v>
      </c>
      <c r="C814" s="1" t="s">
        <v>1848</v>
      </c>
      <c r="D814" s="1">
        <v>46</v>
      </c>
      <c r="E814" s="1" t="s">
        <v>1849</v>
      </c>
      <c r="F814" s="1">
        <v>13</v>
      </c>
      <c r="G814" s="1" t="s">
        <v>43</v>
      </c>
      <c r="H814" s="1" t="s">
        <v>26</v>
      </c>
      <c r="I814" s="1" t="s">
        <v>0</v>
      </c>
      <c r="K814" s="1" t="s">
        <v>27</v>
      </c>
      <c r="L814" s="1" t="s">
        <v>57</v>
      </c>
      <c r="M814" s="1" t="s">
        <v>457</v>
      </c>
      <c r="N814" s="1" t="s">
        <v>19</v>
      </c>
      <c r="O814" s="1">
        <v>0</v>
      </c>
      <c r="P814" s="1" t="s">
        <v>54</v>
      </c>
      <c r="Q814" s="1" t="s">
        <v>21</v>
      </c>
      <c r="R814" s="1" t="s">
        <v>1836</v>
      </c>
      <c r="S814" s="1" t="s">
        <v>1835</v>
      </c>
      <c r="T814" s="1"/>
      <c r="U814" s="3" t="s">
        <v>1836</v>
      </c>
      <c r="V814">
        <v>43319</v>
      </c>
    </row>
    <row r="815" spans="1:22" ht="12.75" x14ac:dyDescent="0.2">
      <c r="A815" s="2">
        <v>43327.568493668979</v>
      </c>
      <c r="B815" s="1" t="s">
        <v>36</v>
      </c>
      <c r="C815" s="1" t="s">
        <v>1850</v>
      </c>
      <c r="D815" s="1">
        <v>47</v>
      </c>
      <c r="E815" s="1" t="s">
        <v>1851</v>
      </c>
      <c r="F815" s="1">
        <v>1</v>
      </c>
      <c r="G815" s="1" t="s">
        <v>111</v>
      </c>
      <c r="H815" s="1" t="s">
        <v>26</v>
      </c>
      <c r="I815" s="1" t="s">
        <v>0</v>
      </c>
      <c r="K815" s="1" t="s">
        <v>27</v>
      </c>
      <c r="L815" s="1" t="s">
        <v>57</v>
      </c>
      <c r="M815" s="1" t="s">
        <v>457</v>
      </c>
      <c r="N815" s="1" t="s">
        <v>19</v>
      </c>
      <c r="O815" s="1">
        <v>0</v>
      </c>
      <c r="P815" s="1" t="s">
        <v>101</v>
      </c>
      <c r="Q815" s="1" t="s">
        <v>21</v>
      </c>
      <c r="R815" s="1" t="s">
        <v>1234</v>
      </c>
      <c r="S815" s="1" t="s">
        <v>774</v>
      </c>
      <c r="T815" s="1"/>
      <c r="U815" s="3" t="s">
        <v>1234</v>
      </c>
      <c r="V815">
        <v>43308</v>
      </c>
    </row>
    <row r="816" spans="1:22" ht="12.75" x14ac:dyDescent="0.2">
      <c r="A816" s="2">
        <v>43327.569219479163</v>
      </c>
      <c r="B816" s="1" t="s">
        <v>22</v>
      </c>
      <c r="C816" s="1" t="s">
        <v>1852</v>
      </c>
      <c r="D816" s="1">
        <v>32</v>
      </c>
      <c r="E816" s="1" t="s">
        <v>1853</v>
      </c>
      <c r="F816" s="1">
        <v>13</v>
      </c>
      <c r="G816" s="1" t="s">
        <v>43</v>
      </c>
      <c r="H816" s="1" t="s">
        <v>26</v>
      </c>
      <c r="I816" s="1" t="s">
        <v>0</v>
      </c>
      <c r="K816" s="1" t="s">
        <v>27</v>
      </c>
      <c r="L816" s="1" t="s">
        <v>57</v>
      </c>
      <c r="M816" s="1" t="s">
        <v>457</v>
      </c>
      <c r="N816" s="1" t="s">
        <v>19</v>
      </c>
      <c r="O816" s="1">
        <v>0</v>
      </c>
      <c r="P816" s="1" t="s">
        <v>54</v>
      </c>
      <c r="Q816" s="1" t="s">
        <v>21</v>
      </c>
      <c r="R816" s="1" t="s">
        <v>1836</v>
      </c>
      <c r="S816" s="1" t="s">
        <v>1835</v>
      </c>
      <c r="T816" s="1"/>
      <c r="U816" s="3" t="s">
        <v>1854</v>
      </c>
      <c r="V816">
        <v>43319</v>
      </c>
    </row>
    <row r="817" spans="1:22" ht="12.75" x14ac:dyDescent="0.2">
      <c r="A817" s="2">
        <v>43327.577300000004</v>
      </c>
      <c r="B817" s="1" t="s">
        <v>22</v>
      </c>
      <c r="C817" s="1" t="s">
        <v>1855</v>
      </c>
      <c r="D817" s="1">
        <v>49</v>
      </c>
      <c r="E817" s="1" t="s">
        <v>1547</v>
      </c>
      <c r="F817" s="1">
        <v>1</v>
      </c>
      <c r="G817" s="4" t="s">
        <v>34</v>
      </c>
      <c r="H817" s="1" t="s">
        <v>26</v>
      </c>
      <c r="I817" s="1" t="s">
        <v>0</v>
      </c>
      <c r="K817" s="1" t="s">
        <v>27</v>
      </c>
      <c r="L817" s="1" t="s">
        <v>17</v>
      </c>
      <c r="M817" s="1" t="s">
        <v>29</v>
      </c>
      <c r="N817" s="1" t="s">
        <v>39</v>
      </c>
      <c r="O817" s="1" t="s">
        <v>1856</v>
      </c>
      <c r="P817" s="1" t="s">
        <v>1857</v>
      </c>
      <c r="Q817" s="1" t="s">
        <v>21</v>
      </c>
      <c r="R817" s="1" t="s">
        <v>1855</v>
      </c>
      <c r="S817" s="1" t="s">
        <v>1858</v>
      </c>
      <c r="T817" s="1"/>
      <c r="U817" s="3" t="s">
        <v>1855</v>
      </c>
      <c r="V817">
        <v>43327</v>
      </c>
    </row>
    <row r="818" spans="1:22" ht="12.75" x14ac:dyDescent="0.2">
      <c r="A818" s="2">
        <v>43327.580078391205</v>
      </c>
      <c r="B818" s="1" t="s">
        <v>36</v>
      </c>
      <c r="C818" s="1" t="s">
        <v>1859</v>
      </c>
      <c r="D818" s="1">
        <v>52</v>
      </c>
      <c r="E818" s="1">
        <v>27</v>
      </c>
      <c r="F818" s="1">
        <v>10</v>
      </c>
      <c r="G818" s="1" t="s">
        <v>43</v>
      </c>
      <c r="H818" s="1" t="s">
        <v>26</v>
      </c>
      <c r="I818" s="1" t="s">
        <v>0</v>
      </c>
      <c r="K818" s="1" t="s">
        <v>27</v>
      </c>
      <c r="L818" s="1" t="s">
        <v>57</v>
      </c>
      <c r="M818" s="1" t="s">
        <v>457</v>
      </c>
      <c r="N818" s="1" t="s">
        <v>19</v>
      </c>
      <c r="O818" s="1">
        <v>0</v>
      </c>
      <c r="P818" s="1" t="s">
        <v>54</v>
      </c>
      <c r="Q818" s="1" t="s">
        <v>21</v>
      </c>
      <c r="R818" s="1" t="s">
        <v>1854</v>
      </c>
      <c r="S818" s="1" t="s">
        <v>779</v>
      </c>
      <c r="T818" s="1"/>
      <c r="U818" s="3" t="s">
        <v>1836</v>
      </c>
      <c r="V818">
        <v>43319</v>
      </c>
    </row>
    <row r="819" spans="1:22" ht="12.75" x14ac:dyDescent="0.2">
      <c r="A819" s="2">
        <v>43327.582727685185</v>
      </c>
      <c r="B819" s="1" t="s">
        <v>36</v>
      </c>
      <c r="C819" s="1" t="s">
        <v>1860</v>
      </c>
      <c r="D819" s="1">
        <v>49</v>
      </c>
      <c r="E819" s="1">
        <v>36</v>
      </c>
      <c r="F819" s="1">
        <v>10</v>
      </c>
      <c r="G819" s="1" t="s">
        <v>43</v>
      </c>
      <c r="H819" s="1" t="s">
        <v>26</v>
      </c>
      <c r="I819" s="1" t="s">
        <v>0</v>
      </c>
      <c r="K819" s="1" t="s">
        <v>27</v>
      </c>
      <c r="L819" s="1" t="s">
        <v>57</v>
      </c>
      <c r="M819" s="1" t="s">
        <v>457</v>
      </c>
      <c r="N819" s="1" t="s">
        <v>19</v>
      </c>
      <c r="O819" s="1">
        <v>0</v>
      </c>
      <c r="P819" s="1" t="s">
        <v>54</v>
      </c>
      <c r="Q819" s="1" t="s">
        <v>21</v>
      </c>
      <c r="R819" s="1" t="s">
        <v>1836</v>
      </c>
      <c r="S819" s="1" t="s">
        <v>1835</v>
      </c>
      <c r="T819" s="1"/>
      <c r="U819" s="3" t="s">
        <v>1836</v>
      </c>
      <c r="V819">
        <v>43320</v>
      </c>
    </row>
    <row r="820" spans="1:22" ht="12.75" x14ac:dyDescent="0.2">
      <c r="A820" s="2">
        <v>43327.584445925924</v>
      </c>
      <c r="B820" s="1" t="s">
        <v>36</v>
      </c>
      <c r="C820" s="1" t="s">
        <v>1861</v>
      </c>
      <c r="D820" s="1">
        <v>40</v>
      </c>
      <c r="E820" s="1" t="s">
        <v>1862</v>
      </c>
      <c r="F820" s="1">
        <v>10</v>
      </c>
      <c r="G820" s="1" t="s">
        <v>43</v>
      </c>
      <c r="H820" s="1" t="s">
        <v>26</v>
      </c>
      <c r="I820" s="1" t="s">
        <v>0</v>
      </c>
      <c r="K820" s="1" t="s">
        <v>27</v>
      </c>
      <c r="L820" s="1" t="s">
        <v>57</v>
      </c>
      <c r="M820" s="1" t="s">
        <v>457</v>
      </c>
      <c r="N820" s="1" t="s">
        <v>19</v>
      </c>
      <c r="O820" s="1">
        <v>0</v>
      </c>
      <c r="P820" s="1" t="s">
        <v>54</v>
      </c>
      <c r="Q820" s="1" t="s">
        <v>21</v>
      </c>
      <c r="R820" s="1" t="s">
        <v>1836</v>
      </c>
      <c r="S820" s="1" t="s">
        <v>1835</v>
      </c>
      <c r="T820" s="1"/>
      <c r="U820" s="3" t="s">
        <v>1836</v>
      </c>
      <c r="V820">
        <v>43320</v>
      </c>
    </row>
    <row r="821" spans="1:22" ht="12.75" x14ac:dyDescent="0.2">
      <c r="A821" s="2">
        <v>43327.587894085649</v>
      </c>
      <c r="B821" s="1" t="s">
        <v>15</v>
      </c>
      <c r="C821" s="1" t="s">
        <v>1863</v>
      </c>
      <c r="D821" s="1">
        <v>59</v>
      </c>
      <c r="E821" s="1" t="s">
        <v>1562</v>
      </c>
      <c r="F821" s="1">
        <v>13</v>
      </c>
      <c r="G821" s="1" t="s">
        <v>43</v>
      </c>
      <c r="H821" s="1" t="s">
        <v>26</v>
      </c>
      <c r="I821" s="1" t="s">
        <v>0</v>
      </c>
      <c r="K821" s="1" t="s">
        <v>27</v>
      </c>
      <c r="L821" s="1" t="s">
        <v>17</v>
      </c>
      <c r="M821" s="1" t="s">
        <v>87</v>
      </c>
      <c r="N821" s="1" t="s">
        <v>19</v>
      </c>
      <c r="O821" s="1">
        <v>500</v>
      </c>
      <c r="P821" s="1" t="s">
        <v>286</v>
      </c>
      <c r="Q821" s="1" t="s">
        <v>21</v>
      </c>
      <c r="R821" s="1" t="s">
        <v>1836</v>
      </c>
      <c r="S821" s="1" t="s">
        <v>1835</v>
      </c>
      <c r="T821" s="1"/>
      <c r="U821" s="3" t="s">
        <v>1836</v>
      </c>
      <c r="V821">
        <v>43320</v>
      </c>
    </row>
    <row r="822" spans="1:22" ht="12.75" x14ac:dyDescent="0.2">
      <c r="A822" s="2">
        <v>43327.591380763886</v>
      </c>
      <c r="B822" s="1" t="s">
        <v>36</v>
      </c>
      <c r="C822" s="1" t="s">
        <v>1864</v>
      </c>
      <c r="D822" s="1">
        <v>49</v>
      </c>
      <c r="E822" s="1" t="s">
        <v>760</v>
      </c>
      <c r="F822" s="1">
        <v>10</v>
      </c>
      <c r="G822" s="1" t="s">
        <v>43</v>
      </c>
      <c r="H822" s="1" t="s">
        <v>26</v>
      </c>
      <c r="I822" s="1" t="s">
        <v>0</v>
      </c>
      <c r="K822" s="1" t="s">
        <v>27</v>
      </c>
      <c r="L822" s="1" t="s">
        <v>57</v>
      </c>
      <c r="M822" s="1" t="s">
        <v>457</v>
      </c>
      <c r="N822" s="1" t="s">
        <v>19</v>
      </c>
      <c r="O822" s="1">
        <v>0</v>
      </c>
      <c r="P822" s="1" t="s">
        <v>54</v>
      </c>
      <c r="Q822" s="1" t="s">
        <v>21</v>
      </c>
      <c r="R822" s="1" t="s">
        <v>1854</v>
      </c>
      <c r="S822" s="1" t="s">
        <v>1835</v>
      </c>
      <c r="T822" s="1"/>
      <c r="U822" s="3" t="s">
        <v>1854</v>
      </c>
      <c r="V822">
        <v>43320</v>
      </c>
    </row>
    <row r="823" spans="1:22" ht="12.75" x14ac:dyDescent="0.2">
      <c r="A823" s="2">
        <v>43327.59335171296</v>
      </c>
      <c r="B823" s="1" t="s">
        <v>22</v>
      </c>
      <c r="C823" s="1" t="s">
        <v>1865</v>
      </c>
      <c r="D823" s="1">
        <v>46</v>
      </c>
      <c r="E823" s="5" t="s">
        <v>1866</v>
      </c>
      <c r="F823" s="1">
        <v>10</v>
      </c>
      <c r="G823" s="1" t="s">
        <v>43</v>
      </c>
      <c r="H823" s="1" t="s">
        <v>26</v>
      </c>
      <c r="I823" s="1" t="s">
        <v>0</v>
      </c>
      <c r="K823" s="1" t="s">
        <v>27</v>
      </c>
      <c r="L823" s="1" t="s">
        <v>57</v>
      </c>
      <c r="M823" s="1" t="s">
        <v>457</v>
      </c>
      <c r="N823" s="1" t="s">
        <v>19</v>
      </c>
      <c r="O823" s="1">
        <v>0</v>
      </c>
      <c r="P823" s="1" t="s">
        <v>54</v>
      </c>
      <c r="Q823" s="1" t="s">
        <v>21</v>
      </c>
      <c r="R823" s="1" t="s">
        <v>1854</v>
      </c>
      <c r="S823" s="1" t="s">
        <v>1867</v>
      </c>
      <c r="T823" s="1"/>
      <c r="U823" s="3" t="s">
        <v>1836</v>
      </c>
      <c r="V823">
        <v>43320</v>
      </c>
    </row>
    <row r="824" spans="1:22" ht="12.75" x14ac:dyDescent="0.2">
      <c r="A824" s="2">
        <v>43327.594915648151</v>
      </c>
      <c r="B824" s="1" t="s">
        <v>36</v>
      </c>
      <c r="C824" s="1" t="s">
        <v>1868</v>
      </c>
      <c r="D824" s="1">
        <v>56</v>
      </c>
      <c r="E824" s="1" t="s">
        <v>1869</v>
      </c>
      <c r="F824" s="1">
        <v>9</v>
      </c>
      <c r="G824" s="1" t="s">
        <v>43</v>
      </c>
      <c r="H824" s="1" t="s">
        <v>26</v>
      </c>
      <c r="I824" s="1" t="s">
        <v>0</v>
      </c>
      <c r="K824" s="1" t="s">
        <v>27</v>
      </c>
      <c r="L824" s="1" t="s">
        <v>57</v>
      </c>
      <c r="M824" s="1" t="s">
        <v>457</v>
      </c>
      <c r="N824" s="1" t="s">
        <v>19</v>
      </c>
      <c r="O824" s="1">
        <v>0</v>
      </c>
      <c r="P824" s="1" t="s">
        <v>54</v>
      </c>
      <c r="Q824" s="1" t="s">
        <v>21</v>
      </c>
      <c r="R824" s="1" t="s">
        <v>1854</v>
      </c>
      <c r="S824" s="1" t="s">
        <v>779</v>
      </c>
      <c r="T824" s="1"/>
      <c r="U824" s="3" t="s">
        <v>1836</v>
      </c>
      <c r="V824">
        <v>43320</v>
      </c>
    </row>
    <row r="825" spans="1:22" ht="12.75" x14ac:dyDescent="0.2">
      <c r="A825" s="2">
        <v>43327.596102835647</v>
      </c>
      <c r="B825" s="1" t="s">
        <v>36</v>
      </c>
      <c r="C825" s="1" t="s">
        <v>1271</v>
      </c>
      <c r="D825" s="1">
        <v>41</v>
      </c>
      <c r="E825" s="1" t="s">
        <v>1272</v>
      </c>
      <c r="F825" s="1">
        <v>8</v>
      </c>
      <c r="G825" s="4" t="s">
        <v>80</v>
      </c>
      <c r="H825" s="1" t="s">
        <v>26</v>
      </c>
      <c r="I825" s="1" t="s">
        <v>0</v>
      </c>
      <c r="K825" s="1" t="s">
        <v>27</v>
      </c>
      <c r="L825" s="1" t="s">
        <v>28</v>
      </c>
      <c r="M825" s="1" t="s">
        <v>29</v>
      </c>
      <c r="N825" s="1" t="s">
        <v>19</v>
      </c>
      <c r="O825" s="1">
        <v>400</v>
      </c>
      <c r="P825" s="1" t="s">
        <v>84</v>
      </c>
      <c r="Q825" s="1" t="s">
        <v>21</v>
      </c>
      <c r="R825" s="1" t="s">
        <v>1172</v>
      </c>
      <c r="S825" s="1" t="s">
        <v>1217</v>
      </c>
      <c r="T825" s="1"/>
      <c r="U825" s="3" t="s">
        <v>1176</v>
      </c>
      <c r="V825">
        <v>43327</v>
      </c>
    </row>
    <row r="826" spans="1:22" ht="12.75" x14ac:dyDescent="0.2">
      <c r="A826" s="2">
        <v>43327.597971631942</v>
      </c>
      <c r="B826" s="1" t="s">
        <v>36</v>
      </c>
      <c r="C826" s="1" t="s">
        <v>1870</v>
      </c>
      <c r="D826" s="1">
        <v>35</v>
      </c>
      <c r="E826" s="1">
        <v>66</v>
      </c>
      <c r="F826" s="1">
        <v>13</v>
      </c>
      <c r="G826" s="1" t="s">
        <v>43</v>
      </c>
      <c r="H826" s="1" t="s">
        <v>26</v>
      </c>
      <c r="I826" s="1" t="s">
        <v>0</v>
      </c>
      <c r="K826" s="1" t="s">
        <v>27</v>
      </c>
      <c r="L826" s="1" t="s">
        <v>57</v>
      </c>
      <c r="M826" s="1" t="s">
        <v>457</v>
      </c>
      <c r="N826" s="1" t="s">
        <v>19</v>
      </c>
      <c r="O826" s="1">
        <v>0</v>
      </c>
      <c r="P826" s="1" t="s">
        <v>54</v>
      </c>
      <c r="Q826" s="1" t="s">
        <v>21</v>
      </c>
      <c r="R826" s="1" t="s">
        <v>1854</v>
      </c>
      <c r="S826" s="1" t="s">
        <v>779</v>
      </c>
      <c r="T826" s="1"/>
      <c r="U826" s="3" t="s">
        <v>1854</v>
      </c>
      <c r="V826">
        <v>43320</v>
      </c>
    </row>
    <row r="827" spans="1:22" ht="12.75" x14ac:dyDescent="0.2">
      <c r="A827" s="2">
        <v>43327.598008703702</v>
      </c>
      <c r="B827" s="1" t="s">
        <v>36</v>
      </c>
      <c r="C827" s="1" t="s">
        <v>1278</v>
      </c>
      <c r="D827" s="1">
        <v>51</v>
      </c>
      <c r="E827" s="1">
        <v>2</v>
      </c>
      <c r="F827" s="1">
        <v>8</v>
      </c>
      <c r="G827" s="4" t="s">
        <v>80</v>
      </c>
      <c r="H827" s="1" t="s">
        <v>26</v>
      </c>
      <c r="I827" s="1" t="s">
        <v>0</v>
      </c>
      <c r="K827" s="1" t="s">
        <v>27</v>
      </c>
      <c r="L827" s="1" t="s">
        <v>28</v>
      </c>
      <c r="M827" s="1" t="s">
        <v>29</v>
      </c>
      <c r="N827" s="1" t="s">
        <v>19</v>
      </c>
      <c r="O827" s="1">
        <v>500</v>
      </c>
      <c r="P827" s="1" t="s">
        <v>71</v>
      </c>
      <c r="Q827" s="1" t="s">
        <v>21</v>
      </c>
      <c r="R827" s="1" t="s">
        <v>1172</v>
      </c>
      <c r="S827" s="1" t="s">
        <v>1217</v>
      </c>
      <c r="T827" s="1"/>
      <c r="U827" s="3" t="s">
        <v>1176</v>
      </c>
      <c r="V827">
        <v>43327</v>
      </c>
    </row>
    <row r="828" spans="1:22" ht="12.75" x14ac:dyDescent="0.2">
      <c r="A828" s="2">
        <v>43327.598389976847</v>
      </c>
      <c r="B828" s="1" t="s">
        <v>36</v>
      </c>
      <c r="C828" s="1" t="s">
        <v>1871</v>
      </c>
      <c r="D828" s="1">
        <v>52</v>
      </c>
      <c r="E828" s="1" t="s">
        <v>1872</v>
      </c>
      <c r="F828" s="1">
        <v>1</v>
      </c>
      <c r="G828" s="4" t="s">
        <v>34</v>
      </c>
      <c r="H828" s="1" t="s">
        <v>26</v>
      </c>
      <c r="I828" s="1" t="s">
        <v>0</v>
      </c>
      <c r="K828" s="1" t="s">
        <v>27</v>
      </c>
      <c r="L828" s="1" t="s">
        <v>136</v>
      </c>
      <c r="M828" s="1" t="s">
        <v>29</v>
      </c>
      <c r="N828" s="1" t="s">
        <v>39</v>
      </c>
      <c r="O828" s="1" t="s">
        <v>67</v>
      </c>
      <c r="P828" s="1" t="s">
        <v>1466</v>
      </c>
      <c r="Q828" s="1" t="s">
        <v>21</v>
      </c>
      <c r="R828" s="1" t="s">
        <v>1873</v>
      </c>
      <c r="S828" s="1" t="s">
        <v>1494</v>
      </c>
      <c r="T828" s="1"/>
      <c r="U828" s="3" t="s">
        <v>1871</v>
      </c>
      <c r="V828">
        <v>43327</v>
      </c>
    </row>
    <row r="829" spans="1:22" ht="12.75" x14ac:dyDescent="0.2">
      <c r="A829" s="2">
        <v>43327.600122812495</v>
      </c>
      <c r="B829" s="1" t="s">
        <v>22</v>
      </c>
      <c r="C829" s="1" t="s">
        <v>1874</v>
      </c>
      <c r="D829" s="1">
        <v>33</v>
      </c>
      <c r="E829" s="1">
        <v>58</v>
      </c>
      <c r="F829" s="1">
        <v>7</v>
      </c>
      <c r="G829" s="1" t="s">
        <v>43</v>
      </c>
      <c r="H829" s="1" t="s">
        <v>26</v>
      </c>
      <c r="I829" s="1" t="s">
        <v>0</v>
      </c>
      <c r="K829" s="1" t="s">
        <v>27</v>
      </c>
      <c r="L829" s="1" t="s">
        <v>57</v>
      </c>
      <c r="M829" s="1" t="s">
        <v>457</v>
      </c>
      <c r="N829" s="1" t="s">
        <v>19</v>
      </c>
      <c r="O829" s="1">
        <v>0</v>
      </c>
      <c r="P829" s="1" t="s">
        <v>20</v>
      </c>
      <c r="Q829" s="1" t="s">
        <v>21</v>
      </c>
      <c r="R829" s="1" t="s">
        <v>1716</v>
      </c>
      <c r="S829" s="1" t="s">
        <v>778</v>
      </c>
      <c r="T829" s="1"/>
      <c r="U829" s="3" t="s">
        <v>1716</v>
      </c>
      <c r="V829">
        <v>43327</v>
      </c>
    </row>
    <row r="830" spans="1:22" ht="12.75" x14ac:dyDescent="0.2">
      <c r="A830" s="2">
        <v>43327.600234490739</v>
      </c>
      <c r="B830" s="1" t="s">
        <v>36</v>
      </c>
      <c r="C830" s="1" t="s">
        <v>1875</v>
      </c>
      <c r="D830" s="1">
        <v>45</v>
      </c>
      <c r="E830" s="1" t="s">
        <v>626</v>
      </c>
      <c r="F830" s="1">
        <v>8</v>
      </c>
      <c r="G830" s="4" t="s">
        <v>80</v>
      </c>
      <c r="H830" s="1" t="s">
        <v>26</v>
      </c>
      <c r="I830" s="1" t="s">
        <v>0</v>
      </c>
      <c r="K830" s="1" t="s">
        <v>50</v>
      </c>
      <c r="L830" s="1" t="s">
        <v>28</v>
      </c>
      <c r="M830" s="1" t="s">
        <v>29</v>
      </c>
      <c r="N830" s="1" t="s">
        <v>39</v>
      </c>
      <c r="O830" s="1">
        <v>500</v>
      </c>
      <c r="P830" s="1" t="s">
        <v>210</v>
      </c>
      <c r="Q830" s="1" t="s">
        <v>21</v>
      </c>
      <c r="R830" s="1" t="s">
        <v>1172</v>
      </c>
      <c r="S830" s="1" t="s">
        <v>1217</v>
      </c>
      <c r="T830" s="1"/>
      <c r="U830" s="3" t="s">
        <v>1176</v>
      </c>
      <c r="V830">
        <v>43327</v>
      </c>
    </row>
    <row r="831" spans="1:22" ht="12.75" x14ac:dyDescent="0.2">
      <c r="A831" s="2">
        <v>43327.601739363425</v>
      </c>
      <c r="B831" s="1" t="s">
        <v>36</v>
      </c>
      <c r="C831" s="1" t="s">
        <v>1876</v>
      </c>
      <c r="D831" s="1">
        <v>55</v>
      </c>
      <c r="E831" s="1">
        <v>69</v>
      </c>
      <c r="F831" s="1">
        <v>9</v>
      </c>
      <c r="G831" s="1" t="s">
        <v>43</v>
      </c>
      <c r="H831" s="1" t="s">
        <v>26</v>
      </c>
      <c r="I831" s="1" t="s">
        <v>0</v>
      </c>
      <c r="K831" s="1" t="s">
        <v>27</v>
      </c>
      <c r="L831" s="1" t="s">
        <v>57</v>
      </c>
      <c r="M831" s="1" t="s">
        <v>457</v>
      </c>
      <c r="N831" s="1" t="s">
        <v>19</v>
      </c>
      <c r="O831" s="1">
        <v>0</v>
      </c>
      <c r="P831" s="1" t="s">
        <v>54</v>
      </c>
      <c r="Q831" s="1" t="s">
        <v>21</v>
      </c>
      <c r="R831" s="1" t="s">
        <v>1836</v>
      </c>
      <c r="S831" s="1" t="s">
        <v>1867</v>
      </c>
      <c r="T831" s="1"/>
      <c r="U831" s="3" t="s">
        <v>1854</v>
      </c>
      <c r="V831">
        <v>43320</v>
      </c>
    </row>
    <row r="832" spans="1:22" ht="12.75" x14ac:dyDescent="0.2">
      <c r="A832" s="2">
        <v>43327.603753530093</v>
      </c>
      <c r="B832" s="1" t="s">
        <v>22</v>
      </c>
      <c r="C832" s="1" t="s">
        <v>1877</v>
      </c>
      <c r="D832" s="1">
        <v>47</v>
      </c>
      <c r="E832" s="1">
        <v>1</v>
      </c>
      <c r="F832" s="1">
        <v>2</v>
      </c>
      <c r="G832" s="1" t="s">
        <v>111</v>
      </c>
      <c r="H832" s="1" t="s">
        <v>26</v>
      </c>
      <c r="I832" s="1" t="s">
        <v>0</v>
      </c>
      <c r="K832" s="1" t="s">
        <v>50</v>
      </c>
      <c r="L832" s="1" t="s">
        <v>57</v>
      </c>
      <c r="M832" s="1" t="s">
        <v>457</v>
      </c>
      <c r="N832" s="1" t="s">
        <v>19</v>
      </c>
      <c r="O832" s="1">
        <v>0</v>
      </c>
      <c r="P832" s="1" t="s">
        <v>84</v>
      </c>
      <c r="Q832" s="1" t="s">
        <v>21</v>
      </c>
      <c r="R832" s="1" t="s">
        <v>1234</v>
      </c>
      <c r="S832" s="1" t="s">
        <v>774</v>
      </c>
      <c r="T832" s="1"/>
      <c r="U832" s="3" t="s">
        <v>1234</v>
      </c>
      <c r="V832">
        <v>43308</v>
      </c>
    </row>
    <row r="833" spans="1:22" ht="12.75" x14ac:dyDescent="0.2">
      <c r="A833" s="2">
        <v>43327.603780451391</v>
      </c>
      <c r="B833" s="1" t="s">
        <v>15</v>
      </c>
      <c r="C833" s="1" t="s">
        <v>1878</v>
      </c>
      <c r="D833" s="1">
        <v>32</v>
      </c>
      <c r="E833" s="1">
        <v>951</v>
      </c>
      <c r="F833" s="1">
        <v>1</v>
      </c>
      <c r="G833" s="4" t="s">
        <v>34</v>
      </c>
      <c r="H833" s="1" t="s">
        <v>26</v>
      </c>
      <c r="I833" s="1" t="s">
        <v>0</v>
      </c>
      <c r="K833" s="1" t="s">
        <v>103</v>
      </c>
      <c r="L833" s="1" t="s">
        <v>136</v>
      </c>
      <c r="M833" s="1" t="s">
        <v>29</v>
      </c>
      <c r="N833" s="1" t="s">
        <v>39</v>
      </c>
      <c r="O833" s="1" t="s">
        <v>1531</v>
      </c>
      <c r="P833" s="1" t="s">
        <v>901</v>
      </c>
      <c r="Q833" s="1" t="s">
        <v>21</v>
      </c>
      <c r="R833" s="1" t="s">
        <v>1871</v>
      </c>
      <c r="S833" s="1" t="s">
        <v>1879</v>
      </c>
      <c r="T833" s="1"/>
      <c r="U833" s="3" t="s">
        <v>1880</v>
      </c>
      <c r="V833">
        <v>43327</v>
      </c>
    </row>
    <row r="834" spans="1:22" ht="12.75" x14ac:dyDescent="0.2">
      <c r="A834" s="2">
        <v>43327.604001655098</v>
      </c>
      <c r="B834" s="1" t="s">
        <v>36</v>
      </c>
      <c r="C834" s="1" t="s">
        <v>1881</v>
      </c>
      <c r="D834" s="1">
        <v>65</v>
      </c>
      <c r="E834" s="1" t="s">
        <v>1882</v>
      </c>
      <c r="F834" s="1">
        <v>8</v>
      </c>
      <c r="G834" s="4" t="s">
        <v>80</v>
      </c>
      <c r="H834" s="1" t="s">
        <v>26</v>
      </c>
      <c r="I834" s="1" t="s">
        <v>0</v>
      </c>
      <c r="K834" s="1" t="s">
        <v>27</v>
      </c>
      <c r="L834" s="1" t="s">
        <v>28</v>
      </c>
      <c r="M834" s="1" t="s">
        <v>29</v>
      </c>
      <c r="N834" s="1" t="s">
        <v>19</v>
      </c>
      <c r="O834" s="1">
        <v>300</v>
      </c>
      <c r="P834" s="1" t="s">
        <v>141</v>
      </c>
      <c r="Q834" s="1" t="s">
        <v>21</v>
      </c>
      <c r="R834" s="1" t="s">
        <v>1180</v>
      </c>
      <c r="S834" s="1" t="s">
        <v>1217</v>
      </c>
      <c r="T834" s="1"/>
      <c r="U834" s="3" t="s">
        <v>1176</v>
      </c>
      <c r="V834">
        <v>43327</v>
      </c>
    </row>
    <row r="835" spans="1:22" ht="12.75" x14ac:dyDescent="0.2">
      <c r="A835" s="2">
        <v>43327.604246250005</v>
      </c>
      <c r="B835" s="1" t="s">
        <v>36</v>
      </c>
      <c r="C835" s="1" t="s">
        <v>1883</v>
      </c>
      <c r="D835" s="1">
        <v>41</v>
      </c>
      <c r="E835" s="1" t="s">
        <v>1884</v>
      </c>
      <c r="F835" s="1">
        <v>7</v>
      </c>
      <c r="G835" s="1" t="s">
        <v>43</v>
      </c>
      <c r="H835" s="1" t="s">
        <v>26</v>
      </c>
      <c r="I835" s="1" t="s">
        <v>0</v>
      </c>
      <c r="K835" s="1" t="s">
        <v>27</v>
      </c>
      <c r="L835" s="1" t="s">
        <v>57</v>
      </c>
      <c r="M835" s="1" t="s">
        <v>457</v>
      </c>
      <c r="N835" s="1" t="s">
        <v>19</v>
      </c>
      <c r="O835" s="1">
        <v>0</v>
      </c>
      <c r="P835" s="1" t="s">
        <v>20</v>
      </c>
      <c r="Q835" s="1" t="s">
        <v>21</v>
      </c>
      <c r="R835" s="1" t="s">
        <v>1716</v>
      </c>
      <c r="S835" s="1" t="s">
        <v>778</v>
      </c>
      <c r="T835" s="1"/>
      <c r="U835" s="3" t="s">
        <v>1719</v>
      </c>
      <c r="V835">
        <v>43327</v>
      </c>
    </row>
    <row r="836" spans="1:22" ht="12.75" x14ac:dyDescent="0.2">
      <c r="A836" s="2">
        <v>43327.606730520834</v>
      </c>
      <c r="B836" s="1" t="s">
        <v>36</v>
      </c>
      <c r="C836" s="1" t="s">
        <v>1885</v>
      </c>
      <c r="D836" s="1">
        <v>35</v>
      </c>
      <c r="E836" s="1" t="s">
        <v>1744</v>
      </c>
      <c r="F836" s="1">
        <v>7</v>
      </c>
      <c r="G836" s="1" t="s">
        <v>43</v>
      </c>
      <c r="H836" s="1" t="s">
        <v>26</v>
      </c>
      <c r="I836" s="1" t="s">
        <v>0</v>
      </c>
      <c r="K836" s="1" t="s">
        <v>27</v>
      </c>
      <c r="L836" s="1" t="s">
        <v>57</v>
      </c>
      <c r="M836" s="1" t="s">
        <v>457</v>
      </c>
      <c r="N836" s="1" t="s">
        <v>19</v>
      </c>
      <c r="O836" s="1">
        <v>0</v>
      </c>
      <c r="P836" s="1" t="s">
        <v>20</v>
      </c>
      <c r="Q836" s="1" t="s">
        <v>21</v>
      </c>
      <c r="R836" s="1" t="s">
        <v>1716</v>
      </c>
      <c r="S836" s="1" t="s">
        <v>778</v>
      </c>
      <c r="T836" s="1"/>
      <c r="U836" s="3" t="s">
        <v>1716</v>
      </c>
      <c r="V836">
        <v>43327</v>
      </c>
    </row>
    <row r="837" spans="1:22" ht="12.75" x14ac:dyDescent="0.2">
      <c r="A837" s="2">
        <v>43327.607128750002</v>
      </c>
      <c r="B837" s="1" t="s">
        <v>36</v>
      </c>
      <c r="C837" s="1" t="s">
        <v>1886</v>
      </c>
      <c r="D837" s="1">
        <v>43</v>
      </c>
      <c r="E837" s="1">
        <v>56</v>
      </c>
      <c r="F837" s="1">
        <v>8</v>
      </c>
      <c r="G837" s="4" t="s">
        <v>80</v>
      </c>
      <c r="H837" s="1" t="s">
        <v>26</v>
      </c>
      <c r="I837" s="1" t="s">
        <v>0</v>
      </c>
      <c r="K837" s="1" t="s">
        <v>50</v>
      </c>
      <c r="L837" s="1" t="s">
        <v>28</v>
      </c>
      <c r="M837" s="1" t="s">
        <v>29</v>
      </c>
      <c r="N837" s="1" t="s">
        <v>39</v>
      </c>
      <c r="O837" s="1">
        <v>500</v>
      </c>
      <c r="P837" s="1" t="s">
        <v>30</v>
      </c>
      <c r="Q837" s="1" t="s">
        <v>21</v>
      </c>
      <c r="R837" s="1" t="s">
        <v>1597</v>
      </c>
      <c r="S837" s="1" t="s">
        <v>1217</v>
      </c>
      <c r="T837" s="1"/>
      <c r="U837" s="3" t="s">
        <v>1176</v>
      </c>
      <c r="V837">
        <v>43327</v>
      </c>
    </row>
    <row r="838" spans="1:22" ht="12.75" x14ac:dyDescent="0.2">
      <c r="A838" s="2">
        <v>43327.607217986108</v>
      </c>
      <c r="B838" s="1" t="s">
        <v>36</v>
      </c>
      <c r="C838" s="1" t="s">
        <v>1887</v>
      </c>
      <c r="D838" s="1">
        <v>49</v>
      </c>
      <c r="E838" s="1">
        <v>52</v>
      </c>
      <c r="F838" s="1">
        <v>10</v>
      </c>
      <c r="G838" s="1" t="s">
        <v>43</v>
      </c>
      <c r="H838" s="1" t="s">
        <v>26</v>
      </c>
      <c r="I838" s="1" t="s">
        <v>0</v>
      </c>
      <c r="K838" s="1" t="s">
        <v>27</v>
      </c>
      <c r="L838" s="1" t="s">
        <v>57</v>
      </c>
      <c r="M838" s="1" t="s">
        <v>457</v>
      </c>
      <c r="N838" s="1" t="s">
        <v>19</v>
      </c>
      <c r="O838" s="1">
        <v>0</v>
      </c>
      <c r="P838" s="1" t="s">
        <v>54</v>
      </c>
      <c r="Q838" s="1" t="s">
        <v>21</v>
      </c>
      <c r="R838" s="1" t="s">
        <v>1854</v>
      </c>
      <c r="S838" s="1" t="s">
        <v>1867</v>
      </c>
      <c r="T838" s="1"/>
      <c r="U838" s="3" t="s">
        <v>1836</v>
      </c>
      <c r="V838">
        <v>43320</v>
      </c>
    </row>
    <row r="839" spans="1:22" ht="12.75" x14ac:dyDescent="0.2">
      <c r="A839" s="2">
        <v>43327.607926481476</v>
      </c>
      <c r="B839" s="1" t="s">
        <v>15</v>
      </c>
      <c r="C839" s="1" t="s">
        <v>1888</v>
      </c>
      <c r="D839" s="1">
        <v>93</v>
      </c>
      <c r="E839" s="1">
        <v>95</v>
      </c>
      <c r="F839" s="1">
        <v>1</v>
      </c>
      <c r="G839" s="4" t="s">
        <v>34</v>
      </c>
      <c r="H839" s="1" t="s">
        <v>26</v>
      </c>
      <c r="I839" s="1" t="s">
        <v>0</v>
      </c>
      <c r="K839" s="1" t="s">
        <v>27</v>
      </c>
      <c r="L839" s="1" t="s">
        <v>136</v>
      </c>
      <c r="M839" s="1" t="s">
        <v>457</v>
      </c>
      <c r="N839" s="1" t="s">
        <v>19</v>
      </c>
      <c r="O839" s="1" t="s">
        <v>1531</v>
      </c>
      <c r="P839" s="1" t="s">
        <v>324</v>
      </c>
      <c r="Q839" s="1" t="s">
        <v>21</v>
      </c>
      <c r="R839" s="1" t="s">
        <v>1880</v>
      </c>
      <c r="S839" s="1" t="s">
        <v>1879</v>
      </c>
      <c r="T839" s="1"/>
      <c r="U839" s="3" t="s">
        <v>1880</v>
      </c>
      <c r="V839">
        <v>43327</v>
      </c>
    </row>
    <row r="840" spans="1:22" ht="12.75" x14ac:dyDescent="0.2">
      <c r="A840" s="2">
        <v>43327.608343958331</v>
      </c>
      <c r="B840" s="1" t="s">
        <v>36</v>
      </c>
      <c r="C840" s="1" t="s">
        <v>1889</v>
      </c>
      <c r="D840" s="1">
        <v>42</v>
      </c>
      <c r="E840" s="1" t="s">
        <v>1890</v>
      </c>
      <c r="F840" s="1">
        <v>8</v>
      </c>
      <c r="G840" s="1" t="s">
        <v>43</v>
      </c>
      <c r="H840" s="1" t="s">
        <v>26</v>
      </c>
      <c r="I840" s="1" t="s">
        <v>0</v>
      </c>
      <c r="K840" s="1" t="s">
        <v>27</v>
      </c>
      <c r="L840" s="1" t="s">
        <v>57</v>
      </c>
      <c r="M840" s="1" t="s">
        <v>457</v>
      </c>
      <c r="N840" s="1" t="s">
        <v>19</v>
      </c>
      <c r="O840" s="1">
        <v>0</v>
      </c>
      <c r="P840" s="1" t="s">
        <v>20</v>
      </c>
      <c r="Q840" s="1" t="s">
        <v>21</v>
      </c>
      <c r="R840" s="1" t="s">
        <v>1718</v>
      </c>
      <c r="S840" s="1" t="s">
        <v>778</v>
      </c>
      <c r="T840" s="1"/>
      <c r="U840" s="3" t="s">
        <v>1716</v>
      </c>
      <c r="V840">
        <v>43327</v>
      </c>
    </row>
    <row r="841" spans="1:22" ht="12.75" x14ac:dyDescent="0.2">
      <c r="A841" s="2">
        <v>43327.6093228588</v>
      </c>
      <c r="B841" s="1" t="s">
        <v>36</v>
      </c>
      <c r="C841" s="1" t="s">
        <v>1891</v>
      </c>
      <c r="D841" s="1">
        <v>59</v>
      </c>
      <c r="E841" s="1" t="s">
        <v>1570</v>
      </c>
      <c r="F841" s="1">
        <v>10</v>
      </c>
      <c r="G841" s="4" t="s">
        <v>80</v>
      </c>
      <c r="H841" s="1" t="s">
        <v>26</v>
      </c>
      <c r="I841" s="1" t="s">
        <v>0</v>
      </c>
      <c r="K841" s="1" t="s">
        <v>16</v>
      </c>
      <c r="L841" s="1" t="s">
        <v>28</v>
      </c>
      <c r="M841" s="1" t="s">
        <v>29</v>
      </c>
      <c r="N841" s="1" t="s">
        <v>19</v>
      </c>
      <c r="O841" s="1">
        <v>500</v>
      </c>
      <c r="P841" s="1" t="s">
        <v>101</v>
      </c>
      <c r="Q841" s="1" t="s">
        <v>21</v>
      </c>
      <c r="R841" s="1" t="s">
        <v>1172</v>
      </c>
      <c r="S841" s="1" t="s">
        <v>1217</v>
      </c>
      <c r="T841" s="1"/>
      <c r="U841" s="3" t="s">
        <v>1176</v>
      </c>
      <c r="V841">
        <v>43327</v>
      </c>
    </row>
    <row r="842" spans="1:22" ht="12.75" x14ac:dyDescent="0.2">
      <c r="A842" s="2">
        <v>43327.610173703702</v>
      </c>
      <c r="B842" s="1" t="s">
        <v>36</v>
      </c>
      <c r="C842" s="1" t="s">
        <v>1892</v>
      </c>
      <c r="D842" s="1">
        <v>53</v>
      </c>
      <c r="E842" s="1" t="s">
        <v>1893</v>
      </c>
      <c r="F842" s="1">
        <v>8</v>
      </c>
      <c r="G842" s="1" t="s">
        <v>43</v>
      </c>
      <c r="H842" s="1" t="s">
        <v>26</v>
      </c>
      <c r="I842" s="1" t="s">
        <v>0</v>
      </c>
      <c r="K842" s="1" t="s">
        <v>27</v>
      </c>
      <c r="L842" s="1" t="s">
        <v>57</v>
      </c>
      <c r="M842" s="1" t="s">
        <v>457</v>
      </c>
      <c r="N842" s="1" t="s">
        <v>19</v>
      </c>
      <c r="O842" s="1">
        <v>0</v>
      </c>
      <c r="P842" s="1" t="s">
        <v>20</v>
      </c>
      <c r="Q842" s="1" t="s">
        <v>21</v>
      </c>
      <c r="R842" s="1" t="s">
        <v>1716</v>
      </c>
      <c r="S842" s="1" t="s">
        <v>1894</v>
      </c>
      <c r="T842" s="1"/>
      <c r="U842" s="3" t="s">
        <v>1716</v>
      </c>
      <c r="V842">
        <v>43327</v>
      </c>
    </row>
    <row r="843" spans="1:22" ht="12.75" x14ac:dyDescent="0.2">
      <c r="A843" s="2">
        <v>43327.611965949072</v>
      </c>
      <c r="B843" s="1" t="s">
        <v>36</v>
      </c>
      <c r="C843" s="1" t="s">
        <v>1895</v>
      </c>
      <c r="D843" s="1">
        <v>57</v>
      </c>
      <c r="E843" s="1">
        <v>135</v>
      </c>
      <c r="F843" s="1">
        <v>10</v>
      </c>
      <c r="G843" s="4" t="s">
        <v>80</v>
      </c>
      <c r="H843" s="1" t="s">
        <v>26</v>
      </c>
      <c r="I843" s="1" t="s">
        <v>0</v>
      </c>
      <c r="K843" s="1" t="s">
        <v>27</v>
      </c>
      <c r="L843" s="1" t="s">
        <v>28</v>
      </c>
      <c r="M843" s="1" t="s">
        <v>29</v>
      </c>
      <c r="N843" s="1" t="s">
        <v>19</v>
      </c>
      <c r="O843" s="1">
        <v>500</v>
      </c>
      <c r="P843" s="1" t="s">
        <v>84</v>
      </c>
      <c r="Q843" s="1" t="s">
        <v>21</v>
      </c>
      <c r="R843" s="1" t="s">
        <v>1180</v>
      </c>
      <c r="S843" s="1" t="s">
        <v>1217</v>
      </c>
      <c r="T843" s="1"/>
      <c r="U843" s="3" t="s">
        <v>1176</v>
      </c>
      <c r="V843">
        <v>43327</v>
      </c>
    </row>
    <row r="844" spans="1:22" ht="12.75" x14ac:dyDescent="0.2">
      <c r="A844" s="2">
        <v>43327.612360543979</v>
      </c>
      <c r="B844" s="1" t="s">
        <v>36</v>
      </c>
      <c r="C844" s="1" t="s">
        <v>1896</v>
      </c>
      <c r="D844" s="1">
        <v>66</v>
      </c>
      <c r="E844" s="1" t="s">
        <v>1897</v>
      </c>
      <c r="F844" s="1">
        <v>8</v>
      </c>
      <c r="G844" s="1" t="s">
        <v>43</v>
      </c>
      <c r="H844" s="1" t="s">
        <v>26</v>
      </c>
      <c r="I844" s="1" t="s">
        <v>0</v>
      </c>
      <c r="K844" s="1" t="s">
        <v>27</v>
      </c>
      <c r="L844" s="1" t="s">
        <v>57</v>
      </c>
      <c r="M844" s="1" t="s">
        <v>457</v>
      </c>
      <c r="N844" s="1" t="s">
        <v>19</v>
      </c>
      <c r="O844" s="1">
        <v>0</v>
      </c>
      <c r="P844" s="1" t="s">
        <v>20</v>
      </c>
      <c r="Q844" s="1" t="s">
        <v>21</v>
      </c>
      <c r="R844" s="1" t="s">
        <v>1716</v>
      </c>
      <c r="S844" s="1" t="s">
        <v>1894</v>
      </c>
      <c r="T844" s="1"/>
      <c r="U844" s="3" t="s">
        <v>1716</v>
      </c>
      <c r="V844">
        <v>43327</v>
      </c>
    </row>
    <row r="845" spans="1:22" ht="12.75" x14ac:dyDescent="0.2">
      <c r="A845" s="2">
        <v>43327.614199953707</v>
      </c>
      <c r="B845" s="1" t="s">
        <v>36</v>
      </c>
      <c r="C845" s="1" t="s">
        <v>1898</v>
      </c>
      <c r="D845" s="1">
        <v>56</v>
      </c>
      <c r="E845" s="1" t="s">
        <v>760</v>
      </c>
      <c r="F845" s="1">
        <v>1</v>
      </c>
      <c r="G845" s="4" t="s">
        <v>34</v>
      </c>
      <c r="H845" s="1" t="s">
        <v>26</v>
      </c>
      <c r="I845" s="1" t="s">
        <v>0</v>
      </c>
      <c r="K845" s="1" t="s">
        <v>27</v>
      </c>
      <c r="L845" s="1" t="s">
        <v>136</v>
      </c>
      <c r="M845" s="1" t="s">
        <v>29</v>
      </c>
      <c r="N845" s="1" t="s">
        <v>39</v>
      </c>
      <c r="O845" s="1" t="s">
        <v>1531</v>
      </c>
      <c r="P845" s="1" t="s">
        <v>20</v>
      </c>
      <c r="Q845" s="1" t="s">
        <v>21</v>
      </c>
      <c r="R845" s="1" t="s">
        <v>1880</v>
      </c>
      <c r="S845" s="1" t="s">
        <v>1879</v>
      </c>
      <c r="T845" s="1"/>
      <c r="U845" s="3" t="s">
        <v>1880</v>
      </c>
      <c r="V845">
        <v>43327</v>
      </c>
    </row>
    <row r="846" spans="1:22" ht="12.75" x14ac:dyDescent="0.2">
      <c r="A846" s="2">
        <v>43327.614597766209</v>
      </c>
      <c r="B846" s="1" t="s">
        <v>36</v>
      </c>
      <c r="C846" s="1" t="s">
        <v>1899</v>
      </c>
      <c r="D846" s="1">
        <v>46</v>
      </c>
      <c r="E846" s="1">
        <v>4</v>
      </c>
      <c r="F846" s="1">
        <v>8</v>
      </c>
      <c r="G846" s="1" t="s">
        <v>43</v>
      </c>
      <c r="H846" s="1" t="s">
        <v>26</v>
      </c>
      <c r="I846" s="1" t="s">
        <v>0</v>
      </c>
      <c r="K846" s="1" t="s">
        <v>27</v>
      </c>
      <c r="L846" s="1" t="s">
        <v>57</v>
      </c>
      <c r="M846" s="1" t="s">
        <v>457</v>
      </c>
      <c r="N846" s="1" t="s">
        <v>19</v>
      </c>
      <c r="O846" s="6">
        <v>0</v>
      </c>
      <c r="P846" s="1" t="s">
        <v>20</v>
      </c>
      <c r="Q846" s="1" t="s">
        <v>21</v>
      </c>
      <c r="R846" s="1" t="s">
        <v>1716</v>
      </c>
      <c r="S846" s="1" t="s">
        <v>778</v>
      </c>
      <c r="T846" s="1"/>
      <c r="U846" s="3" t="s">
        <v>1716</v>
      </c>
      <c r="V846">
        <v>43327</v>
      </c>
    </row>
    <row r="847" spans="1:22" ht="12.75" x14ac:dyDescent="0.2">
      <c r="A847" s="2">
        <v>43327.617819027779</v>
      </c>
      <c r="B847" s="1" t="s">
        <v>36</v>
      </c>
      <c r="C847" s="1" t="s">
        <v>1900</v>
      </c>
      <c r="D847" s="1">
        <v>65</v>
      </c>
      <c r="E847" s="1">
        <v>62</v>
      </c>
      <c r="F847" s="1">
        <v>1</v>
      </c>
      <c r="G847" s="4" t="s">
        <v>34</v>
      </c>
      <c r="H847" s="1" t="s">
        <v>26</v>
      </c>
      <c r="I847" s="1" t="s">
        <v>0</v>
      </c>
      <c r="K847" s="1" t="s">
        <v>27</v>
      </c>
      <c r="L847" s="1" t="s">
        <v>136</v>
      </c>
      <c r="M847" s="1" t="s">
        <v>29</v>
      </c>
      <c r="N847" s="1" t="s">
        <v>39</v>
      </c>
      <c r="O847" s="1" t="s">
        <v>1531</v>
      </c>
      <c r="P847" s="1" t="s">
        <v>20</v>
      </c>
      <c r="Q847" s="1" t="s">
        <v>21</v>
      </c>
      <c r="R847" s="1" t="s">
        <v>1880</v>
      </c>
      <c r="S847" s="1" t="s">
        <v>1879</v>
      </c>
      <c r="T847" s="1"/>
      <c r="U847" s="3" t="s">
        <v>1880</v>
      </c>
      <c r="V847">
        <v>43327</v>
      </c>
    </row>
    <row r="848" spans="1:22" ht="12.75" x14ac:dyDescent="0.2">
      <c r="A848" s="2">
        <v>43327.618106527778</v>
      </c>
      <c r="B848" s="1" t="s">
        <v>36</v>
      </c>
      <c r="C848" s="1" t="s">
        <v>1901</v>
      </c>
      <c r="D848" s="1">
        <v>47</v>
      </c>
      <c r="E848" s="1" t="s">
        <v>1621</v>
      </c>
      <c r="F848" s="1">
        <v>8</v>
      </c>
      <c r="G848" s="1" t="s">
        <v>43</v>
      </c>
      <c r="H848" s="1" t="s">
        <v>26</v>
      </c>
      <c r="I848" s="1" t="s">
        <v>0</v>
      </c>
      <c r="K848" s="1" t="s">
        <v>27</v>
      </c>
      <c r="L848" s="1" t="s">
        <v>57</v>
      </c>
      <c r="M848" s="1" t="s">
        <v>457</v>
      </c>
      <c r="N848" s="1" t="s">
        <v>19</v>
      </c>
      <c r="O848" s="1">
        <v>0</v>
      </c>
      <c r="P848" s="1" t="s">
        <v>20</v>
      </c>
      <c r="Q848" s="1" t="s">
        <v>21</v>
      </c>
      <c r="R848" s="1" t="s">
        <v>1716</v>
      </c>
      <c r="S848" s="1" t="s">
        <v>778</v>
      </c>
      <c r="T848" s="1"/>
      <c r="U848" s="3" t="s">
        <v>1716</v>
      </c>
      <c r="V848">
        <v>43327</v>
      </c>
    </row>
    <row r="849" spans="1:22" ht="12.75" x14ac:dyDescent="0.2">
      <c r="A849" s="2">
        <v>43327.620874745371</v>
      </c>
      <c r="B849" s="1" t="s">
        <v>36</v>
      </c>
      <c r="C849" s="1" t="s">
        <v>1902</v>
      </c>
      <c r="D849" s="1">
        <v>76</v>
      </c>
      <c r="E849" s="1" t="s">
        <v>1562</v>
      </c>
      <c r="F849" s="1">
        <v>1</v>
      </c>
      <c r="G849" s="4" t="s">
        <v>34</v>
      </c>
      <c r="H849" s="1" t="s">
        <v>26</v>
      </c>
      <c r="I849" s="1" t="s">
        <v>0</v>
      </c>
      <c r="K849" s="1" t="s">
        <v>221</v>
      </c>
      <c r="L849" s="1" t="s">
        <v>136</v>
      </c>
      <c r="M849" s="1" t="s">
        <v>457</v>
      </c>
      <c r="N849" s="1" t="s">
        <v>19</v>
      </c>
      <c r="O849" s="1" t="s">
        <v>1531</v>
      </c>
      <c r="P849" s="1" t="s">
        <v>20</v>
      </c>
      <c r="Q849" s="1" t="s">
        <v>21</v>
      </c>
      <c r="R849" s="1" t="s">
        <v>1871</v>
      </c>
      <c r="S849" s="1" t="s">
        <v>1879</v>
      </c>
      <c r="T849" s="1"/>
      <c r="U849" s="3" t="s">
        <v>1880</v>
      </c>
      <c r="V849">
        <v>43327</v>
      </c>
    </row>
    <row r="850" spans="1:22" ht="12.75" x14ac:dyDescent="0.2">
      <c r="A850" s="2">
        <v>43327.623239270833</v>
      </c>
      <c r="B850" s="1" t="s">
        <v>36</v>
      </c>
      <c r="C850" s="1" t="s">
        <v>1903</v>
      </c>
      <c r="D850" s="1">
        <v>65</v>
      </c>
      <c r="E850" s="1">
        <v>54</v>
      </c>
      <c r="F850" s="1">
        <v>1</v>
      </c>
      <c r="G850" s="4" t="s">
        <v>34</v>
      </c>
      <c r="H850" s="1" t="s">
        <v>26</v>
      </c>
      <c r="I850" s="1" t="s">
        <v>0</v>
      </c>
      <c r="K850" s="1" t="s">
        <v>27</v>
      </c>
      <c r="L850" s="1" t="s">
        <v>136</v>
      </c>
      <c r="M850" s="1" t="s">
        <v>29</v>
      </c>
      <c r="N850" s="1" t="s">
        <v>39</v>
      </c>
      <c r="O850" s="1" t="s">
        <v>1531</v>
      </c>
      <c r="P850" s="1" t="s">
        <v>757</v>
      </c>
      <c r="Q850" s="1" t="s">
        <v>21</v>
      </c>
      <c r="R850" s="1" t="s">
        <v>1880</v>
      </c>
      <c r="S850" s="1" t="s">
        <v>1904</v>
      </c>
      <c r="T850" s="1"/>
      <c r="U850" s="3" t="s">
        <v>1880</v>
      </c>
      <c r="V850">
        <v>43327</v>
      </c>
    </row>
    <row r="851" spans="1:22" ht="12.75" x14ac:dyDescent="0.2">
      <c r="A851" s="2">
        <v>43327.62475422454</v>
      </c>
      <c r="B851" s="1" t="s">
        <v>36</v>
      </c>
      <c r="C851" s="1" t="s">
        <v>1905</v>
      </c>
      <c r="D851" s="1">
        <v>62</v>
      </c>
      <c r="E851" s="1" t="s">
        <v>1906</v>
      </c>
      <c r="F851" s="1">
        <v>1</v>
      </c>
      <c r="G851" s="4" t="s">
        <v>34</v>
      </c>
      <c r="H851" s="1" t="s">
        <v>26</v>
      </c>
      <c r="I851" s="1" t="s">
        <v>0</v>
      </c>
      <c r="K851" s="1" t="s">
        <v>221</v>
      </c>
      <c r="L851" s="1" t="s">
        <v>17</v>
      </c>
      <c r="M851" s="1" t="s">
        <v>289</v>
      </c>
      <c r="N851" s="1" t="s">
        <v>19</v>
      </c>
      <c r="O851" s="1" t="s">
        <v>67</v>
      </c>
      <c r="P851" s="1" t="s">
        <v>367</v>
      </c>
      <c r="Q851" s="1" t="s">
        <v>21</v>
      </c>
      <c r="R851" s="1" t="s">
        <v>1482</v>
      </c>
      <c r="S851" s="1" t="s">
        <v>1494</v>
      </c>
      <c r="T851" s="1"/>
      <c r="U851" s="3" t="s">
        <v>1482</v>
      </c>
      <c r="V851">
        <v>43327</v>
      </c>
    </row>
    <row r="852" spans="1:22" ht="12.75" x14ac:dyDescent="0.2">
      <c r="A852" s="2">
        <v>43327.62496321759</v>
      </c>
      <c r="B852" s="1" t="s">
        <v>36</v>
      </c>
      <c r="C852" s="1" t="s">
        <v>1907</v>
      </c>
      <c r="D852" s="1">
        <v>48</v>
      </c>
      <c r="E852" s="1">
        <v>109</v>
      </c>
      <c r="F852" s="1">
        <v>8</v>
      </c>
      <c r="G852" s="1" t="s">
        <v>43</v>
      </c>
      <c r="H852" s="1" t="s">
        <v>26</v>
      </c>
      <c r="I852" s="1" t="s">
        <v>0</v>
      </c>
      <c r="K852" s="1" t="s">
        <v>27</v>
      </c>
      <c r="L852" s="1" t="s">
        <v>57</v>
      </c>
      <c r="M852" s="1" t="s">
        <v>457</v>
      </c>
      <c r="N852" s="1" t="s">
        <v>19</v>
      </c>
      <c r="O852" s="1">
        <v>0</v>
      </c>
      <c r="P852" s="1" t="s">
        <v>20</v>
      </c>
      <c r="Q852" s="1" t="s">
        <v>21</v>
      </c>
      <c r="R852" s="1" t="s">
        <v>1716</v>
      </c>
      <c r="S852" s="1" t="s">
        <v>778</v>
      </c>
      <c r="T852" s="1"/>
      <c r="U852" s="3" t="s">
        <v>1716</v>
      </c>
      <c r="V852">
        <v>43327</v>
      </c>
    </row>
    <row r="853" spans="1:22" ht="12.75" x14ac:dyDescent="0.2">
      <c r="A853" s="2">
        <v>43327.625975983799</v>
      </c>
      <c r="B853" s="1" t="s">
        <v>36</v>
      </c>
      <c r="C853" s="1" t="s">
        <v>1908</v>
      </c>
      <c r="D853" s="1">
        <v>65</v>
      </c>
      <c r="E853" s="1" t="s">
        <v>1909</v>
      </c>
      <c r="F853" s="1">
        <v>1</v>
      </c>
      <c r="G853" s="4" t="s">
        <v>34</v>
      </c>
      <c r="H853" s="1" t="s">
        <v>26</v>
      </c>
      <c r="I853" s="1" t="s">
        <v>0</v>
      </c>
      <c r="K853" s="1" t="s">
        <v>27</v>
      </c>
      <c r="L853" s="1" t="s">
        <v>136</v>
      </c>
      <c r="M853" s="1" t="s">
        <v>29</v>
      </c>
      <c r="N853" s="1" t="s">
        <v>39</v>
      </c>
      <c r="O853" s="1" t="s">
        <v>1531</v>
      </c>
      <c r="P853" s="1" t="s">
        <v>757</v>
      </c>
      <c r="Q853" s="1" t="s">
        <v>21</v>
      </c>
      <c r="R853" s="1" t="s">
        <v>1880</v>
      </c>
      <c r="S853" s="1" t="s">
        <v>1904</v>
      </c>
      <c r="T853" s="1"/>
      <c r="U853" s="3" t="s">
        <v>1880</v>
      </c>
      <c r="V853">
        <v>43327</v>
      </c>
    </row>
    <row r="854" spans="1:22" ht="12.75" x14ac:dyDescent="0.2">
      <c r="A854" s="2">
        <v>43327.627704351849</v>
      </c>
      <c r="B854" s="1" t="s">
        <v>15</v>
      </c>
      <c r="C854" s="1" t="s">
        <v>1910</v>
      </c>
      <c r="D854" s="1">
        <v>46</v>
      </c>
      <c r="E854" s="1" t="s">
        <v>1911</v>
      </c>
      <c r="F854" s="1">
        <v>8</v>
      </c>
      <c r="G854" s="1" t="s">
        <v>43</v>
      </c>
      <c r="H854" s="1" t="s">
        <v>26</v>
      </c>
      <c r="I854" s="1" t="s">
        <v>0</v>
      </c>
      <c r="K854" s="1" t="s">
        <v>27</v>
      </c>
      <c r="L854" s="1" t="s">
        <v>57</v>
      </c>
      <c r="M854" s="1" t="s">
        <v>457</v>
      </c>
      <c r="N854" s="1" t="s">
        <v>19</v>
      </c>
      <c r="O854" s="1">
        <v>0</v>
      </c>
      <c r="P854" s="1" t="s">
        <v>20</v>
      </c>
      <c r="Q854" s="1" t="s">
        <v>21</v>
      </c>
      <c r="R854" s="1" t="s">
        <v>1716</v>
      </c>
      <c r="S854" s="1" t="s">
        <v>778</v>
      </c>
      <c r="T854" s="1"/>
      <c r="U854" s="3" t="s">
        <v>1716</v>
      </c>
      <c r="V854">
        <v>43327</v>
      </c>
    </row>
    <row r="855" spans="1:22" ht="12.75" x14ac:dyDescent="0.2">
      <c r="A855" s="2">
        <v>43327.628532129631</v>
      </c>
      <c r="B855" s="1" t="s">
        <v>36</v>
      </c>
      <c r="C855" s="1" t="s">
        <v>1912</v>
      </c>
      <c r="D855" s="1">
        <v>61</v>
      </c>
      <c r="E855" s="1" t="s">
        <v>1913</v>
      </c>
      <c r="F855" s="1">
        <v>1</v>
      </c>
      <c r="G855" s="4" t="s">
        <v>34</v>
      </c>
      <c r="H855" s="1" t="s">
        <v>26</v>
      </c>
      <c r="I855" s="1" t="s">
        <v>0</v>
      </c>
      <c r="K855" s="1" t="s">
        <v>27</v>
      </c>
      <c r="L855" s="1" t="s">
        <v>136</v>
      </c>
      <c r="M855" s="1" t="s">
        <v>289</v>
      </c>
      <c r="N855" s="1" t="s">
        <v>39</v>
      </c>
      <c r="O855" s="1" t="s">
        <v>1531</v>
      </c>
      <c r="P855" s="1" t="s">
        <v>324</v>
      </c>
      <c r="Q855" s="1" t="s">
        <v>21</v>
      </c>
      <c r="R855" s="1" t="s">
        <v>1880</v>
      </c>
      <c r="S855" s="1" t="s">
        <v>1904</v>
      </c>
      <c r="T855" s="1"/>
      <c r="U855" s="3" t="s">
        <v>1880</v>
      </c>
      <c r="V855">
        <v>43327</v>
      </c>
    </row>
    <row r="856" spans="1:22" ht="12.75" x14ac:dyDescent="0.2">
      <c r="A856" s="2">
        <v>43327.628878842588</v>
      </c>
      <c r="B856" s="1" t="s">
        <v>15</v>
      </c>
      <c r="C856" s="1" t="s">
        <v>1914</v>
      </c>
      <c r="D856" s="1">
        <v>51</v>
      </c>
      <c r="E856" s="5" t="s">
        <v>1915</v>
      </c>
      <c r="F856" s="1">
        <v>1</v>
      </c>
      <c r="G856" s="4" t="s">
        <v>34</v>
      </c>
      <c r="H856" s="1" t="s">
        <v>26</v>
      </c>
      <c r="I856" s="1" t="s">
        <v>0</v>
      </c>
      <c r="K856" s="1" t="s">
        <v>27</v>
      </c>
      <c r="L856" s="1" t="s">
        <v>136</v>
      </c>
      <c r="M856" s="1" t="s">
        <v>29</v>
      </c>
      <c r="N856" s="1" t="s">
        <v>19</v>
      </c>
      <c r="O856" s="1" t="s">
        <v>1916</v>
      </c>
      <c r="P856" s="1" t="s">
        <v>901</v>
      </c>
      <c r="Q856" s="1" t="s">
        <v>21</v>
      </c>
      <c r="R856" s="1" t="s">
        <v>1482</v>
      </c>
      <c r="S856" s="1" t="s">
        <v>1490</v>
      </c>
      <c r="T856" s="1"/>
      <c r="U856" s="3" t="s">
        <v>1482</v>
      </c>
      <c r="V856">
        <v>43327</v>
      </c>
    </row>
    <row r="857" spans="1:22" ht="12.75" x14ac:dyDescent="0.2">
      <c r="A857" s="2">
        <v>43327.630961678238</v>
      </c>
      <c r="B857" s="1" t="s">
        <v>833</v>
      </c>
      <c r="C857" s="1" t="s">
        <v>1917</v>
      </c>
      <c r="D857" s="1">
        <v>15</v>
      </c>
      <c r="E857" s="1" t="s">
        <v>1872</v>
      </c>
      <c r="F857" s="1">
        <v>1</v>
      </c>
      <c r="G857" s="4" t="s">
        <v>34</v>
      </c>
      <c r="H857" s="1" t="s">
        <v>26</v>
      </c>
      <c r="I857" s="1" t="s">
        <v>0</v>
      </c>
      <c r="K857" s="1" t="s">
        <v>293</v>
      </c>
      <c r="L857" s="1" t="s">
        <v>136</v>
      </c>
      <c r="M857" s="1" t="s">
        <v>29</v>
      </c>
      <c r="N857" s="1" t="s">
        <v>39</v>
      </c>
      <c r="O857" s="1" t="s">
        <v>1531</v>
      </c>
      <c r="P857" s="1" t="s">
        <v>1292</v>
      </c>
      <c r="Q857" s="1" t="s">
        <v>21</v>
      </c>
      <c r="R857" s="1" t="s">
        <v>1880</v>
      </c>
      <c r="S857" s="1" t="s">
        <v>1904</v>
      </c>
      <c r="T857" s="1"/>
      <c r="U857" s="3" t="s">
        <v>1880</v>
      </c>
      <c r="V857">
        <v>43327</v>
      </c>
    </row>
    <row r="858" spans="1:22" ht="12.75" x14ac:dyDescent="0.2">
      <c r="A858" s="2">
        <v>43327.63449045139</v>
      </c>
      <c r="B858" s="1" t="s">
        <v>15</v>
      </c>
      <c r="C858" s="1" t="s">
        <v>1918</v>
      </c>
      <c r="D858" s="1">
        <v>75</v>
      </c>
      <c r="E858" s="1" t="s">
        <v>1263</v>
      </c>
      <c r="F858" s="1">
        <v>1</v>
      </c>
      <c r="G858" s="4" t="s">
        <v>34</v>
      </c>
      <c r="H858" s="1" t="s">
        <v>26</v>
      </c>
      <c r="I858" s="1" t="s">
        <v>0</v>
      </c>
      <c r="K858" s="1" t="s">
        <v>27</v>
      </c>
      <c r="L858" s="1" t="s">
        <v>17</v>
      </c>
      <c r="M858" s="1" t="s">
        <v>29</v>
      </c>
      <c r="N858" s="1" t="s">
        <v>19</v>
      </c>
      <c r="O858" s="1" t="s">
        <v>67</v>
      </c>
      <c r="P858" s="1" t="s">
        <v>351</v>
      </c>
      <c r="Q858" s="1" t="s">
        <v>21</v>
      </c>
      <c r="R858" s="1" t="s">
        <v>1480</v>
      </c>
      <c r="S858" s="1" t="s">
        <v>1494</v>
      </c>
      <c r="T858" s="1"/>
      <c r="U858" s="3" t="s">
        <v>1482</v>
      </c>
      <c r="V858">
        <v>43327</v>
      </c>
    </row>
    <row r="859" spans="1:22" ht="12.75" x14ac:dyDescent="0.2">
      <c r="A859" s="2">
        <v>43327.637434594908</v>
      </c>
      <c r="B859" s="1" t="s">
        <v>36</v>
      </c>
      <c r="C859" s="1" t="s">
        <v>1919</v>
      </c>
      <c r="D859" s="1">
        <v>73</v>
      </c>
      <c r="E859" s="1" t="s">
        <v>1263</v>
      </c>
      <c r="F859" s="1">
        <v>1</v>
      </c>
      <c r="G859" s="4" t="s">
        <v>34</v>
      </c>
      <c r="H859" s="1" t="s">
        <v>26</v>
      </c>
      <c r="I859" s="1" t="s">
        <v>0</v>
      </c>
      <c r="K859" s="1" t="s">
        <v>27</v>
      </c>
      <c r="L859" s="1" t="s">
        <v>17</v>
      </c>
      <c r="M859" s="1" t="s">
        <v>289</v>
      </c>
      <c r="N859" s="1" t="s">
        <v>19</v>
      </c>
      <c r="O859" s="1">
        <v>50</v>
      </c>
      <c r="P859" s="1" t="s">
        <v>331</v>
      </c>
      <c r="Q859" s="1" t="s">
        <v>21</v>
      </c>
      <c r="R859" s="1" t="s">
        <v>1482</v>
      </c>
      <c r="S859" s="1" t="s">
        <v>1494</v>
      </c>
      <c r="T859" s="1"/>
      <c r="U859" s="3" t="s">
        <v>1480</v>
      </c>
      <c r="V859">
        <v>43327</v>
      </c>
    </row>
    <row r="860" spans="1:22" ht="12.75" x14ac:dyDescent="0.2">
      <c r="A860" s="2">
        <v>43327.647324594909</v>
      </c>
      <c r="B860" s="1" t="s">
        <v>36</v>
      </c>
      <c r="C860" s="1" t="s">
        <v>1920</v>
      </c>
      <c r="D860" s="1">
        <v>39</v>
      </c>
      <c r="E860" s="5" t="s">
        <v>552</v>
      </c>
      <c r="F860" s="1">
        <v>8</v>
      </c>
      <c r="G860" s="1" t="s">
        <v>43</v>
      </c>
      <c r="H860" s="1" t="s">
        <v>26</v>
      </c>
      <c r="I860" s="1" t="s">
        <v>0</v>
      </c>
      <c r="K860" s="1" t="s">
        <v>27</v>
      </c>
      <c r="L860" s="1" t="s">
        <v>57</v>
      </c>
      <c r="M860" s="1" t="s">
        <v>457</v>
      </c>
      <c r="N860" s="1" t="s">
        <v>19</v>
      </c>
      <c r="O860" s="1">
        <v>0</v>
      </c>
      <c r="P860" s="1" t="s">
        <v>20</v>
      </c>
      <c r="Q860" s="1" t="s">
        <v>21</v>
      </c>
      <c r="R860" s="1" t="s">
        <v>1716</v>
      </c>
      <c r="S860" s="1" t="s">
        <v>1921</v>
      </c>
      <c r="T860" s="1"/>
      <c r="U860" s="3" t="s">
        <v>1716</v>
      </c>
      <c r="V860">
        <v>43327</v>
      </c>
    </row>
    <row r="861" spans="1:22" ht="12.75" x14ac:dyDescent="0.2">
      <c r="A861" s="2">
        <v>43327.660303495373</v>
      </c>
      <c r="B861" s="1" t="s">
        <v>36</v>
      </c>
      <c r="C861" s="1" t="s">
        <v>1922</v>
      </c>
      <c r="D861" s="1">
        <v>45</v>
      </c>
      <c r="E861" s="1" t="s">
        <v>1923</v>
      </c>
      <c r="F861" s="1">
        <v>8</v>
      </c>
      <c r="G861" s="1" t="s">
        <v>43</v>
      </c>
      <c r="H861" s="1" t="s">
        <v>26</v>
      </c>
      <c r="I861" s="1" t="s">
        <v>0</v>
      </c>
      <c r="K861" s="1" t="s">
        <v>27</v>
      </c>
      <c r="L861" s="1" t="s">
        <v>57</v>
      </c>
      <c r="M861" s="1" t="s">
        <v>457</v>
      </c>
      <c r="N861" s="1" t="s">
        <v>19</v>
      </c>
      <c r="O861" s="1">
        <v>0</v>
      </c>
      <c r="P861" s="1" t="s">
        <v>20</v>
      </c>
      <c r="Q861" s="1" t="s">
        <v>21</v>
      </c>
      <c r="R861" s="1" t="s">
        <v>1716</v>
      </c>
      <c r="S861" s="1" t="s">
        <v>778</v>
      </c>
      <c r="T861" s="1"/>
      <c r="U861" s="3" t="s">
        <v>1716</v>
      </c>
      <c r="V861">
        <v>43327</v>
      </c>
    </row>
    <row r="862" spans="1:22" ht="12.75" x14ac:dyDescent="0.2">
      <c r="A862" s="2">
        <v>43327.661199583337</v>
      </c>
      <c r="B862" s="1" t="s">
        <v>15</v>
      </c>
      <c r="C862" s="1" t="s">
        <v>1924</v>
      </c>
      <c r="D862" s="1">
        <v>49</v>
      </c>
      <c r="E862" s="1">
        <v>4</v>
      </c>
      <c r="F862" s="1">
        <v>1</v>
      </c>
      <c r="G862" s="4" t="s">
        <v>34</v>
      </c>
      <c r="H862" s="1" t="s">
        <v>26</v>
      </c>
      <c r="I862" s="1" t="s">
        <v>0</v>
      </c>
      <c r="K862" s="1" t="s">
        <v>145</v>
      </c>
      <c r="L862" s="1" t="s">
        <v>28</v>
      </c>
      <c r="M862" s="1" t="s">
        <v>18</v>
      </c>
      <c r="N862" s="1" t="s">
        <v>51</v>
      </c>
      <c r="O862" s="1">
        <v>2400</v>
      </c>
      <c r="P862" s="1" t="s">
        <v>456</v>
      </c>
      <c r="Q862" s="1" t="s">
        <v>21</v>
      </c>
      <c r="R862" s="1" t="s">
        <v>1458</v>
      </c>
      <c r="S862" s="1" t="s">
        <v>291</v>
      </c>
      <c r="T862" s="1"/>
      <c r="U862" s="3" t="s">
        <v>1460</v>
      </c>
      <c r="V862">
        <v>43327</v>
      </c>
    </row>
    <row r="863" spans="1:22" ht="12.75" x14ac:dyDescent="0.2">
      <c r="A863" s="2">
        <v>43327.662699259265</v>
      </c>
      <c r="B863" s="1" t="s">
        <v>36</v>
      </c>
      <c r="C863" s="1" t="s">
        <v>1925</v>
      </c>
      <c r="D863" s="1">
        <v>30</v>
      </c>
      <c r="E863" s="1">
        <v>138</v>
      </c>
      <c r="F863" s="1">
        <v>8</v>
      </c>
      <c r="G863" s="1" t="s">
        <v>43</v>
      </c>
      <c r="H863" s="1" t="s">
        <v>26</v>
      </c>
      <c r="I863" s="1" t="s">
        <v>0</v>
      </c>
      <c r="K863" s="1" t="s">
        <v>27</v>
      </c>
      <c r="L863" s="1" t="s">
        <v>57</v>
      </c>
      <c r="M863" s="1" t="s">
        <v>457</v>
      </c>
      <c r="N863" s="1" t="s">
        <v>19</v>
      </c>
      <c r="O863" s="1">
        <v>0</v>
      </c>
      <c r="P863" s="1" t="s">
        <v>20</v>
      </c>
      <c r="Q863" s="1" t="s">
        <v>21</v>
      </c>
      <c r="R863" s="1" t="s">
        <v>1716</v>
      </c>
      <c r="S863" s="1" t="s">
        <v>778</v>
      </c>
      <c r="T863" s="1"/>
      <c r="U863" s="3" t="s">
        <v>1716</v>
      </c>
      <c r="V863">
        <v>43327</v>
      </c>
    </row>
    <row r="864" spans="1:22" ht="12.75" x14ac:dyDescent="0.2">
      <c r="A864" s="2">
        <v>43327.664078344911</v>
      </c>
      <c r="B864" s="1" t="s">
        <v>36</v>
      </c>
      <c r="C864" s="1" t="s">
        <v>1926</v>
      </c>
      <c r="D864" s="1">
        <v>50</v>
      </c>
      <c r="E864" s="1">
        <v>4</v>
      </c>
      <c r="F864" s="1">
        <v>1</v>
      </c>
      <c r="G864" s="4" t="s">
        <v>34</v>
      </c>
      <c r="H864" s="1" t="s">
        <v>26</v>
      </c>
      <c r="I864" s="1" t="s">
        <v>0</v>
      </c>
      <c r="K864" s="1" t="s">
        <v>27</v>
      </c>
      <c r="L864" s="1" t="s">
        <v>57</v>
      </c>
      <c r="M864" s="1" t="s">
        <v>457</v>
      </c>
      <c r="N864" s="1" t="s">
        <v>19</v>
      </c>
      <c r="O864" s="1">
        <v>0</v>
      </c>
      <c r="P864" s="1" t="s">
        <v>331</v>
      </c>
      <c r="Q864" s="1" t="s">
        <v>21</v>
      </c>
      <c r="R864" s="1" t="s">
        <v>1458</v>
      </c>
      <c r="S864" s="1" t="s">
        <v>291</v>
      </c>
      <c r="T864" s="1"/>
      <c r="U864" s="3" t="s">
        <v>1460</v>
      </c>
      <c r="V864">
        <v>43327</v>
      </c>
    </row>
    <row r="865" spans="1:22" ht="12.75" x14ac:dyDescent="0.2">
      <c r="A865" s="2">
        <v>43327.66512208333</v>
      </c>
      <c r="B865" s="1" t="s">
        <v>36</v>
      </c>
      <c r="C865" s="1" t="s">
        <v>1927</v>
      </c>
      <c r="D865" s="1">
        <v>54</v>
      </c>
      <c r="E865" s="1" t="s">
        <v>1928</v>
      </c>
      <c r="F865" s="1">
        <v>11</v>
      </c>
      <c r="G865" s="1" t="s">
        <v>43</v>
      </c>
      <c r="H865" s="1" t="s">
        <v>26</v>
      </c>
      <c r="I865" s="1" t="s">
        <v>0</v>
      </c>
      <c r="K865" s="1" t="s">
        <v>27</v>
      </c>
      <c r="L865" s="1" t="s">
        <v>57</v>
      </c>
      <c r="M865" s="1" t="s">
        <v>457</v>
      </c>
      <c r="N865" s="1" t="s">
        <v>19</v>
      </c>
      <c r="O865" s="1">
        <v>0</v>
      </c>
      <c r="P865" s="1" t="s">
        <v>20</v>
      </c>
      <c r="Q865" s="1" t="s">
        <v>21</v>
      </c>
      <c r="R865" s="1" t="s">
        <v>1716</v>
      </c>
      <c r="S865" s="1" t="s">
        <v>778</v>
      </c>
      <c r="T865" s="1"/>
      <c r="U865" s="3" t="s">
        <v>1716</v>
      </c>
      <c r="V865">
        <v>43327</v>
      </c>
    </row>
    <row r="866" spans="1:22" ht="12.75" x14ac:dyDescent="0.2">
      <c r="A866" s="2">
        <v>43327.66838534722</v>
      </c>
      <c r="B866" s="1" t="s">
        <v>15</v>
      </c>
      <c r="C866" s="1" t="s">
        <v>1929</v>
      </c>
      <c r="D866" s="1">
        <v>46</v>
      </c>
      <c r="E866" s="1">
        <v>58</v>
      </c>
      <c r="F866" s="1">
        <v>11</v>
      </c>
      <c r="G866" s="1" t="s">
        <v>43</v>
      </c>
      <c r="H866" s="1" t="s">
        <v>26</v>
      </c>
      <c r="I866" s="1" t="s">
        <v>0</v>
      </c>
      <c r="K866" s="1"/>
      <c r="L866" s="1" t="s">
        <v>28</v>
      </c>
      <c r="M866" s="1" t="s">
        <v>29</v>
      </c>
      <c r="N866" s="1" t="s">
        <v>51</v>
      </c>
      <c r="O866" s="1">
        <v>200</v>
      </c>
      <c r="P866" s="1" t="s">
        <v>294</v>
      </c>
      <c r="Q866" s="1" t="s">
        <v>21</v>
      </c>
      <c r="R866" s="1" t="s">
        <v>1716</v>
      </c>
      <c r="S866" s="1" t="s">
        <v>778</v>
      </c>
      <c r="T866" s="1"/>
      <c r="U866" s="3" t="s">
        <v>1716</v>
      </c>
      <c r="V866">
        <v>43327</v>
      </c>
    </row>
    <row r="867" spans="1:22" ht="12.75" x14ac:dyDescent="0.2">
      <c r="A867" s="2">
        <v>43327.670569710652</v>
      </c>
      <c r="B867" s="1" t="s">
        <v>22</v>
      </c>
      <c r="C867" s="1" t="s">
        <v>1930</v>
      </c>
      <c r="D867" s="1">
        <v>46</v>
      </c>
      <c r="E867" s="1" t="s">
        <v>1223</v>
      </c>
      <c r="F867" s="1">
        <v>10</v>
      </c>
      <c r="G867" s="4" t="s">
        <v>80</v>
      </c>
      <c r="H867" s="1" t="s">
        <v>26</v>
      </c>
      <c r="I867" s="1" t="s">
        <v>0</v>
      </c>
      <c r="K867" s="1" t="s">
        <v>27</v>
      </c>
      <c r="L867" s="1" t="s">
        <v>28</v>
      </c>
      <c r="M867" s="1" t="s">
        <v>29</v>
      </c>
      <c r="N867" s="1" t="s">
        <v>39</v>
      </c>
      <c r="O867" s="1">
        <v>400</v>
      </c>
      <c r="P867" s="1" t="s">
        <v>101</v>
      </c>
      <c r="Q867" s="1" t="s">
        <v>21</v>
      </c>
      <c r="R867" s="1" t="s">
        <v>1180</v>
      </c>
      <c r="S867" s="1" t="s">
        <v>1217</v>
      </c>
      <c r="T867" s="1"/>
      <c r="U867" s="3" t="s">
        <v>1176</v>
      </c>
      <c r="V867">
        <v>43327</v>
      </c>
    </row>
    <row r="868" spans="1:22" ht="12.75" x14ac:dyDescent="0.2">
      <c r="A868" s="2">
        <v>43327.671940798609</v>
      </c>
      <c r="B868" s="1" t="s">
        <v>36</v>
      </c>
      <c r="C868" s="1" t="s">
        <v>1931</v>
      </c>
      <c r="D868" s="1">
        <v>48</v>
      </c>
      <c r="E868" s="1" t="s">
        <v>1932</v>
      </c>
      <c r="F868" s="1">
        <v>11</v>
      </c>
      <c r="G868" s="1" t="s">
        <v>43</v>
      </c>
      <c r="H868" s="1" t="s">
        <v>26</v>
      </c>
      <c r="I868" s="1" t="s">
        <v>0</v>
      </c>
      <c r="K868" s="1" t="s">
        <v>27</v>
      </c>
      <c r="L868" s="1" t="s">
        <v>57</v>
      </c>
      <c r="M868" s="1" t="s">
        <v>457</v>
      </c>
      <c r="N868" s="1" t="s">
        <v>19</v>
      </c>
      <c r="O868" s="1">
        <v>0</v>
      </c>
      <c r="P868" s="1" t="s">
        <v>20</v>
      </c>
      <c r="Q868" s="1" t="s">
        <v>21</v>
      </c>
      <c r="R868" s="1" t="s">
        <v>1716</v>
      </c>
      <c r="S868" s="1" t="s">
        <v>778</v>
      </c>
      <c r="T868" s="1"/>
      <c r="U868" s="3" t="s">
        <v>1716</v>
      </c>
      <c r="V868">
        <v>43327</v>
      </c>
    </row>
    <row r="869" spans="1:22" ht="12.75" x14ac:dyDescent="0.2">
      <c r="A869" s="2">
        <v>43327.671965856483</v>
      </c>
      <c r="B869" s="1" t="s">
        <v>36</v>
      </c>
      <c r="C869" s="1" t="s">
        <v>1933</v>
      </c>
      <c r="D869" s="1">
        <v>86</v>
      </c>
      <c r="E869" s="1">
        <v>2</v>
      </c>
      <c r="F869" s="1">
        <v>1</v>
      </c>
      <c r="G869" s="4" t="s">
        <v>34</v>
      </c>
      <c r="H869" s="1" t="s">
        <v>26</v>
      </c>
      <c r="I869" s="1" t="s">
        <v>0</v>
      </c>
      <c r="K869" s="1" t="s">
        <v>27</v>
      </c>
      <c r="L869" s="1" t="s">
        <v>57</v>
      </c>
      <c r="M869" s="1" t="s">
        <v>457</v>
      </c>
      <c r="N869" s="1" t="s">
        <v>19</v>
      </c>
      <c r="O869" s="1">
        <v>0</v>
      </c>
      <c r="P869" s="1" t="s">
        <v>471</v>
      </c>
      <c r="Q869" s="1" t="s">
        <v>21</v>
      </c>
      <c r="R869" s="1" t="s">
        <v>1458</v>
      </c>
      <c r="S869" s="1" t="s">
        <v>291</v>
      </c>
      <c r="T869" s="1"/>
      <c r="U869" s="3" t="s">
        <v>1460</v>
      </c>
      <c r="V869">
        <v>43327</v>
      </c>
    </row>
    <row r="870" spans="1:22" ht="12.75" x14ac:dyDescent="0.2">
      <c r="A870" s="2">
        <v>43327.674158321759</v>
      </c>
      <c r="B870" s="1" t="s">
        <v>22</v>
      </c>
      <c r="C870" s="1" t="s">
        <v>1934</v>
      </c>
      <c r="D870" s="1">
        <v>61</v>
      </c>
      <c r="E870" s="1">
        <v>35</v>
      </c>
      <c r="F870" s="1">
        <v>10</v>
      </c>
      <c r="G870" s="4" t="s">
        <v>80</v>
      </c>
      <c r="H870" s="1" t="s">
        <v>26</v>
      </c>
      <c r="I870" s="1" t="s">
        <v>0</v>
      </c>
      <c r="K870" s="1" t="s">
        <v>27</v>
      </c>
      <c r="L870" s="1" t="s">
        <v>28</v>
      </c>
      <c r="M870" s="1" t="s">
        <v>29</v>
      </c>
      <c r="N870" s="1" t="s">
        <v>19</v>
      </c>
      <c r="O870" s="1">
        <v>500</v>
      </c>
      <c r="P870" s="1" t="s">
        <v>262</v>
      </c>
      <c r="Q870" s="1" t="s">
        <v>21</v>
      </c>
      <c r="R870" s="1" t="s">
        <v>1176</v>
      </c>
      <c r="S870" s="1" t="s">
        <v>1180</v>
      </c>
      <c r="T870" s="1"/>
      <c r="U870" s="3" t="s">
        <v>1217</v>
      </c>
      <c r="V870">
        <v>43327</v>
      </c>
    </row>
    <row r="871" spans="1:22" ht="12.75" x14ac:dyDescent="0.2">
      <c r="A871" s="2">
        <v>43327.674489317127</v>
      </c>
      <c r="B871" s="1" t="s">
        <v>36</v>
      </c>
      <c r="C871" s="1" t="s">
        <v>1935</v>
      </c>
      <c r="D871" s="1">
        <v>85</v>
      </c>
      <c r="E871" s="1">
        <v>9</v>
      </c>
      <c r="F871" s="1">
        <v>1</v>
      </c>
      <c r="G871" s="4" t="s">
        <v>34</v>
      </c>
      <c r="H871" s="1" t="s">
        <v>26</v>
      </c>
      <c r="I871" s="1" t="s">
        <v>0</v>
      </c>
      <c r="K871" s="1" t="s">
        <v>27</v>
      </c>
      <c r="L871" s="1" t="s">
        <v>57</v>
      </c>
      <c r="M871" s="1" t="s">
        <v>457</v>
      </c>
      <c r="N871" s="1" t="s">
        <v>19</v>
      </c>
      <c r="O871" s="1">
        <v>0</v>
      </c>
      <c r="P871" s="1" t="s">
        <v>1466</v>
      </c>
      <c r="Q871" s="1" t="s">
        <v>21</v>
      </c>
      <c r="R871" s="1" t="s">
        <v>1458</v>
      </c>
      <c r="S871" s="1" t="s">
        <v>291</v>
      </c>
      <c r="T871" s="1"/>
      <c r="U871" s="3" t="s">
        <v>1460</v>
      </c>
      <c r="V871">
        <v>43327</v>
      </c>
    </row>
    <row r="872" spans="1:22" ht="12.75" x14ac:dyDescent="0.2">
      <c r="A872" s="2">
        <v>43327.675019942129</v>
      </c>
      <c r="B872" s="1" t="s">
        <v>36</v>
      </c>
      <c r="C872" s="1" t="s">
        <v>1936</v>
      </c>
      <c r="D872" s="1">
        <v>71</v>
      </c>
      <c r="E872" s="1" t="s">
        <v>1196</v>
      </c>
      <c r="F872" s="1">
        <v>11</v>
      </c>
      <c r="G872" s="1" t="s">
        <v>43</v>
      </c>
      <c r="H872" s="1" t="s">
        <v>26</v>
      </c>
      <c r="I872" s="1" t="s">
        <v>0</v>
      </c>
      <c r="K872" s="1" t="s">
        <v>27</v>
      </c>
      <c r="L872" s="1" t="s">
        <v>57</v>
      </c>
      <c r="M872" s="1" t="s">
        <v>457</v>
      </c>
      <c r="N872" s="1" t="s">
        <v>19</v>
      </c>
      <c r="O872" s="1">
        <v>0</v>
      </c>
      <c r="P872" s="1" t="s">
        <v>20</v>
      </c>
      <c r="Q872" s="1" t="s">
        <v>21</v>
      </c>
      <c r="R872" s="1" t="s">
        <v>1937</v>
      </c>
      <c r="S872" s="1" t="s">
        <v>778</v>
      </c>
      <c r="T872" s="1"/>
      <c r="U872" s="3" t="s">
        <v>1716</v>
      </c>
      <c r="V872">
        <v>43327</v>
      </c>
    </row>
    <row r="873" spans="1:22" ht="12.75" x14ac:dyDescent="0.2">
      <c r="A873" s="2">
        <v>43327.676231018515</v>
      </c>
      <c r="B873" s="1" t="s">
        <v>36</v>
      </c>
      <c r="C873" s="1" t="s">
        <v>1938</v>
      </c>
      <c r="D873" s="1">
        <v>45</v>
      </c>
      <c r="E873" s="1">
        <v>3</v>
      </c>
      <c r="F873" s="1">
        <v>10</v>
      </c>
      <c r="G873" s="4" t="s">
        <v>80</v>
      </c>
      <c r="H873" s="1" t="s">
        <v>26</v>
      </c>
      <c r="I873" s="1" t="s">
        <v>0</v>
      </c>
      <c r="K873" s="1" t="s">
        <v>27</v>
      </c>
      <c r="L873" s="1" t="s">
        <v>28</v>
      </c>
      <c r="M873" s="1" t="s">
        <v>29</v>
      </c>
      <c r="N873" s="1" t="s">
        <v>39</v>
      </c>
      <c r="O873" s="1">
        <v>300</v>
      </c>
      <c r="P873" s="1" t="s">
        <v>141</v>
      </c>
      <c r="Q873" s="1" t="s">
        <v>21</v>
      </c>
      <c r="R873" s="1" t="s">
        <v>1172</v>
      </c>
      <c r="S873" s="1" t="s">
        <v>1217</v>
      </c>
      <c r="T873" s="1"/>
      <c r="U873" s="3" t="s">
        <v>1176</v>
      </c>
      <c r="V873">
        <v>43327</v>
      </c>
    </row>
    <row r="874" spans="1:22" ht="12.75" x14ac:dyDescent="0.2">
      <c r="A874" s="2">
        <v>43327.676631782408</v>
      </c>
      <c r="B874" s="1" t="s">
        <v>15</v>
      </c>
      <c r="C874" s="1" t="s">
        <v>1939</v>
      </c>
      <c r="D874" s="1">
        <v>52</v>
      </c>
      <c r="E874" s="1">
        <v>69</v>
      </c>
      <c r="F874" s="1">
        <v>11</v>
      </c>
      <c r="G874" s="1" t="s">
        <v>43</v>
      </c>
      <c r="H874" s="1" t="s">
        <v>26</v>
      </c>
      <c r="I874" s="1" t="s">
        <v>0</v>
      </c>
      <c r="K874" s="1" t="s">
        <v>27</v>
      </c>
      <c r="L874" s="1" t="s">
        <v>57</v>
      </c>
      <c r="M874" s="1" t="s">
        <v>457</v>
      </c>
      <c r="N874" s="1" t="s">
        <v>19</v>
      </c>
      <c r="O874" s="1">
        <v>0</v>
      </c>
      <c r="P874" s="1" t="s">
        <v>20</v>
      </c>
      <c r="Q874" s="1" t="s">
        <v>21</v>
      </c>
      <c r="R874" s="1" t="s">
        <v>1716</v>
      </c>
      <c r="S874" s="1" t="s">
        <v>778</v>
      </c>
      <c r="T874" s="1"/>
      <c r="U874" s="3" t="s">
        <v>1716</v>
      </c>
      <c r="V874">
        <v>43327</v>
      </c>
    </row>
    <row r="875" spans="1:22" ht="12.75" x14ac:dyDescent="0.2">
      <c r="A875" s="2">
        <v>43327.678187812504</v>
      </c>
      <c r="B875" s="1" t="s">
        <v>22</v>
      </c>
      <c r="C875" s="1" t="s">
        <v>1940</v>
      </c>
      <c r="D875" s="1">
        <v>42</v>
      </c>
      <c r="E875" s="1">
        <v>5</v>
      </c>
      <c r="F875" s="1">
        <v>10</v>
      </c>
      <c r="G875" s="4" t="s">
        <v>80</v>
      </c>
      <c r="H875" s="1" t="s">
        <v>26</v>
      </c>
      <c r="I875" s="1" t="s">
        <v>0</v>
      </c>
      <c r="K875" s="1" t="s">
        <v>16</v>
      </c>
      <c r="L875" s="1" t="s">
        <v>28</v>
      </c>
      <c r="M875" s="1" t="s">
        <v>29</v>
      </c>
      <c r="N875" s="1" t="s">
        <v>39</v>
      </c>
      <c r="O875" s="1">
        <v>300</v>
      </c>
      <c r="P875" s="1" t="s">
        <v>101</v>
      </c>
      <c r="Q875" s="1" t="s">
        <v>21</v>
      </c>
      <c r="R875" s="1" t="s">
        <v>1172</v>
      </c>
      <c r="S875" s="1" t="s">
        <v>1217</v>
      </c>
      <c r="T875" s="1"/>
      <c r="U875" s="3" t="s">
        <v>1176</v>
      </c>
      <c r="V875">
        <v>43327</v>
      </c>
    </row>
    <row r="876" spans="1:22" ht="12.75" x14ac:dyDescent="0.2">
      <c r="A876" s="2">
        <v>43327.679605740741</v>
      </c>
      <c r="B876" s="1" t="s">
        <v>15</v>
      </c>
      <c r="C876" s="1" t="s">
        <v>1941</v>
      </c>
      <c r="D876" s="1">
        <v>46</v>
      </c>
      <c r="E876" s="1" t="s">
        <v>1942</v>
      </c>
      <c r="F876" s="1">
        <v>11</v>
      </c>
      <c r="G876" s="1" t="s">
        <v>43</v>
      </c>
      <c r="H876" s="1" t="s">
        <v>26</v>
      </c>
      <c r="I876" s="1" t="s">
        <v>0</v>
      </c>
      <c r="K876" s="1" t="s">
        <v>27</v>
      </c>
      <c r="L876" s="1" t="s">
        <v>28</v>
      </c>
      <c r="M876" s="1" t="s">
        <v>29</v>
      </c>
      <c r="N876" s="1" t="s">
        <v>51</v>
      </c>
      <c r="O876" s="1">
        <v>200</v>
      </c>
      <c r="P876" s="1" t="s">
        <v>20</v>
      </c>
      <c r="Q876" s="1" t="s">
        <v>21</v>
      </c>
      <c r="R876" s="1" t="s">
        <v>1716</v>
      </c>
      <c r="S876" s="1" t="s">
        <v>778</v>
      </c>
      <c r="T876" s="1"/>
      <c r="U876" s="3" t="s">
        <v>1716</v>
      </c>
      <c r="V876">
        <v>43327</v>
      </c>
    </row>
    <row r="877" spans="1:22" ht="12.75" x14ac:dyDescent="0.2">
      <c r="A877" s="2">
        <v>43327.680208310187</v>
      </c>
      <c r="B877" s="1" t="s">
        <v>36</v>
      </c>
      <c r="C877" s="1" t="s">
        <v>1943</v>
      </c>
      <c r="D877" s="1">
        <v>56</v>
      </c>
      <c r="E877" s="1">
        <v>131</v>
      </c>
      <c r="F877" s="1">
        <v>10</v>
      </c>
      <c r="G877" s="4" t="s">
        <v>80</v>
      </c>
      <c r="H877" s="1" t="s">
        <v>26</v>
      </c>
      <c r="I877" s="1" t="s">
        <v>0</v>
      </c>
      <c r="K877" s="1" t="s">
        <v>50</v>
      </c>
      <c r="L877" s="1" t="s">
        <v>28</v>
      </c>
      <c r="M877" s="1" t="s">
        <v>29</v>
      </c>
      <c r="N877" s="1" t="s">
        <v>19</v>
      </c>
      <c r="O877" s="1">
        <v>300</v>
      </c>
      <c r="P877" s="1" t="s">
        <v>141</v>
      </c>
      <c r="Q877" s="1" t="s">
        <v>21</v>
      </c>
      <c r="R877" s="1" t="s">
        <v>1597</v>
      </c>
      <c r="S877" s="1" t="s">
        <v>1217</v>
      </c>
      <c r="T877" s="1"/>
      <c r="U877" s="3" t="s">
        <v>1176</v>
      </c>
      <c r="V877">
        <v>43327</v>
      </c>
    </row>
    <row r="878" spans="1:22" ht="12.75" x14ac:dyDescent="0.2">
      <c r="A878" s="2">
        <v>43327.68268607639</v>
      </c>
      <c r="B878" s="1" t="s">
        <v>36</v>
      </c>
      <c r="C878" s="1" t="s">
        <v>1189</v>
      </c>
      <c r="D878" s="1">
        <v>48</v>
      </c>
      <c r="E878" s="1" t="s">
        <v>1944</v>
      </c>
      <c r="F878" s="1">
        <v>10</v>
      </c>
      <c r="G878" s="4" t="s">
        <v>80</v>
      </c>
      <c r="H878" s="1" t="s">
        <v>26</v>
      </c>
      <c r="I878" s="1" t="s">
        <v>0</v>
      </c>
      <c r="K878" s="1" t="s">
        <v>103</v>
      </c>
      <c r="L878" s="1" t="s">
        <v>28</v>
      </c>
      <c r="M878" s="1" t="s">
        <v>29</v>
      </c>
      <c r="N878" s="1" t="s">
        <v>39</v>
      </c>
      <c r="O878" s="1" t="s">
        <v>1945</v>
      </c>
      <c r="P878" s="1" t="s">
        <v>71</v>
      </c>
      <c r="Q878" s="1" t="s">
        <v>21</v>
      </c>
      <c r="R878" s="1" t="s">
        <v>1172</v>
      </c>
      <c r="S878" s="1" t="s">
        <v>1217</v>
      </c>
      <c r="T878" s="1"/>
      <c r="U878" s="3" t="s">
        <v>1176</v>
      </c>
      <c r="V878">
        <v>43327</v>
      </c>
    </row>
    <row r="879" spans="1:22" ht="12.75" x14ac:dyDescent="0.2">
      <c r="A879" s="2">
        <v>43327.68522590278</v>
      </c>
      <c r="B879" s="1" t="s">
        <v>36</v>
      </c>
      <c r="C879" s="1" t="s">
        <v>1946</v>
      </c>
      <c r="D879" s="1">
        <v>71</v>
      </c>
      <c r="E879" s="1">
        <v>83</v>
      </c>
      <c r="F879" s="1">
        <v>10</v>
      </c>
      <c r="G879" s="4" t="s">
        <v>80</v>
      </c>
      <c r="H879" s="1" t="s">
        <v>26</v>
      </c>
      <c r="I879" s="1" t="s">
        <v>0</v>
      </c>
      <c r="K879" s="1" t="s">
        <v>27</v>
      </c>
      <c r="L879" s="1" t="s">
        <v>17</v>
      </c>
      <c r="M879" s="1" t="s">
        <v>29</v>
      </c>
      <c r="N879" s="1" t="s">
        <v>19</v>
      </c>
      <c r="O879" s="1">
        <v>300</v>
      </c>
      <c r="P879" s="1" t="s">
        <v>84</v>
      </c>
      <c r="Q879" s="1" t="s">
        <v>21</v>
      </c>
      <c r="R879" s="1" t="s">
        <v>1172</v>
      </c>
      <c r="S879" s="1" t="s">
        <v>1217</v>
      </c>
      <c r="T879" s="1"/>
      <c r="U879" s="3" t="s">
        <v>1176</v>
      </c>
      <c r="V879">
        <v>43327</v>
      </c>
    </row>
    <row r="880" spans="1:22" ht="12.75" x14ac:dyDescent="0.2">
      <c r="A880" s="2">
        <v>43327.687430219907</v>
      </c>
      <c r="B880" s="1" t="s">
        <v>22</v>
      </c>
      <c r="C880" s="1" t="s">
        <v>1947</v>
      </c>
      <c r="D880" s="1">
        <v>53</v>
      </c>
      <c r="E880" s="1">
        <v>137</v>
      </c>
      <c r="F880" s="1">
        <v>10</v>
      </c>
      <c r="G880" s="4" t="s">
        <v>80</v>
      </c>
      <c r="H880" s="1" t="s">
        <v>26</v>
      </c>
      <c r="I880" s="1" t="s">
        <v>0</v>
      </c>
      <c r="K880" s="1" t="s">
        <v>50</v>
      </c>
      <c r="L880" s="1" t="s">
        <v>28</v>
      </c>
      <c r="M880" s="1" t="s">
        <v>29</v>
      </c>
      <c r="N880" s="1" t="s">
        <v>19</v>
      </c>
      <c r="O880" s="1">
        <v>300</v>
      </c>
      <c r="P880" s="1" t="s">
        <v>294</v>
      </c>
      <c r="Q880" s="1" t="s">
        <v>21</v>
      </c>
      <c r="R880" s="1" t="s">
        <v>1180</v>
      </c>
      <c r="S880" s="1" t="s">
        <v>1217</v>
      </c>
      <c r="T880" s="1"/>
      <c r="U880" s="3" t="s">
        <v>1176</v>
      </c>
      <c r="V880">
        <v>43327</v>
      </c>
    </row>
    <row r="881" spans="1:22" ht="12.75" x14ac:dyDescent="0.2">
      <c r="A881" s="2">
        <v>43327.701476145834</v>
      </c>
      <c r="B881" s="1" t="s">
        <v>15</v>
      </c>
      <c r="C881" s="1" t="s">
        <v>1948</v>
      </c>
      <c r="D881" s="1">
        <v>58</v>
      </c>
      <c r="E881" s="1" t="s">
        <v>1245</v>
      </c>
      <c r="F881" s="1">
        <v>9</v>
      </c>
      <c r="G881" s="4" t="s">
        <v>80</v>
      </c>
      <c r="H881" s="1" t="s">
        <v>26</v>
      </c>
      <c r="I881" s="1" t="s">
        <v>0</v>
      </c>
      <c r="K881" s="1" t="s">
        <v>161</v>
      </c>
      <c r="L881" s="1" t="s">
        <v>28</v>
      </c>
      <c r="M881" s="1" t="s">
        <v>18</v>
      </c>
      <c r="N881" s="1" t="s">
        <v>39</v>
      </c>
      <c r="O881" s="1">
        <v>1000</v>
      </c>
      <c r="P881" s="1" t="s">
        <v>294</v>
      </c>
      <c r="Q881" s="1" t="s">
        <v>95</v>
      </c>
      <c r="R881" s="1" t="s">
        <v>1180</v>
      </c>
      <c r="S881" s="1" t="s">
        <v>1217</v>
      </c>
      <c r="T881" s="1"/>
      <c r="U881" s="3" t="s">
        <v>1176</v>
      </c>
      <c r="V881">
        <v>43327</v>
      </c>
    </row>
    <row r="882" spans="1:22" ht="12.75" x14ac:dyDescent="0.2">
      <c r="A882" s="2">
        <v>43327.704435115738</v>
      </c>
      <c r="B882" s="1" t="s">
        <v>15</v>
      </c>
      <c r="C882" s="1" t="s">
        <v>1949</v>
      </c>
      <c r="D882" s="1">
        <v>43</v>
      </c>
      <c r="E882" s="5" t="s">
        <v>83</v>
      </c>
      <c r="F882" s="1">
        <v>9</v>
      </c>
      <c r="G882" s="4" t="s">
        <v>80</v>
      </c>
      <c r="H882" s="1" t="s">
        <v>26</v>
      </c>
      <c r="I882" s="1" t="s">
        <v>0</v>
      </c>
      <c r="K882" s="1" t="s">
        <v>145</v>
      </c>
      <c r="L882" s="1" t="s">
        <v>28</v>
      </c>
      <c r="M882" s="1" t="s">
        <v>94</v>
      </c>
      <c r="N882" s="1" t="s">
        <v>39</v>
      </c>
      <c r="O882" s="1" t="s">
        <v>1950</v>
      </c>
      <c r="P882" s="1" t="s">
        <v>757</v>
      </c>
      <c r="Q882" s="1" t="s">
        <v>21</v>
      </c>
      <c r="R882" s="1" t="s">
        <v>1180</v>
      </c>
      <c r="S882" s="1" t="s">
        <v>1217</v>
      </c>
      <c r="T882" s="1"/>
      <c r="U882" s="3" t="s">
        <v>1176</v>
      </c>
      <c r="V882">
        <v>43327</v>
      </c>
    </row>
    <row r="883" spans="1:22" ht="12.75" x14ac:dyDescent="0.2">
      <c r="A883" s="2">
        <v>43327.707468275461</v>
      </c>
      <c r="B883" s="1" t="s">
        <v>15</v>
      </c>
      <c r="C883" s="1" t="s">
        <v>1951</v>
      </c>
      <c r="D883" s="1">
        <v>57</v>
      </c>
      <c r="E883" s="5" t="s">
        <v>553</v>
      </c>
      <c r="F883" s="1">
        <v>9</v>
      </c>
      <c r="G883" s="4" t="s">
        <v>80</v>
      </c>
      <c r="H883" s="1" t="s">
        <v>26</v>
      </c>
      <c r="I883" s="1" t="s">
        <v>0</v>
      </c>
      <c r="K883" s="1" t="s">
        <v>50</v>
      </c>
      <c r="L883" s="1" t="s">
        <v>28</v>
      </c>
      <c r="M883" s="1" t="s">
        <v>182</v>
      </c>
      <c r="N883" s="1" t="s">
        <v>282</v>
      </c>
      <c r="O883" s="1">
        <v>1500</v>
      </c>
      <c r="P883" s="1" t="s">
        <v>546</v>
      </c>
      <c r="Q883" s="1" t="s">
        <v>95</v>
      </c>
      <c r="R883" s="1" t="s">
        <v>1172</v>
      </c>
      <c r="S883" s="1" t="s">
        <v>1258</v>
      </c>
      <c r="T883" s="1"/>
      <c r="U883" s="3" t="s">
        <v>1176</v>
      </c>
      <c r="V883">
        <v>43327</v>
      </c>
    </row>
    <row r="884" spans="1:22" ht="12.75" x14ac:dyDescent="0.2">
      <c r="A884" s="2">
        <v>43327.710458541667</v>
      </c>
      <c r="B884" s="1" t="s">
        <v>15</v>
      </c>
      <c r="C884" s="1" t="s">
        <v>1952</v>
      </c>
      <c r="D884" s="1">
        <v>58</v>
      </c>
      <c r="E884" s="1">
        <v>27</v>
      </c>
      <c r="F884" s="1">
        <v>9</v>
      </c>
      <c r="G884" s="4" t="s">
        <v>80</v>
      </c>
      <c r="H884" s="1" t="s">
        <v>26</v>
      </c>
      <c r="I884" s="1" t="s">
        <v>0</v>
      </c>
      <c r="K884" s="1" t="s">
        <v>27</v>
      </c>
      <c r="L884" s="1" t="s">
        <v>28</v>
      </c>
      <c r="M884" s="1" t="s">
        <v>94</v>
      </c>
      <c r="N884" s="1" t="s">
        <v>39</v>
      </c>
      <c r="O884" s="1">
        <v>1000</v>
      </c>
      <c r="P884" s="1" t="s">
        <v>546</v>
      </c>
      <c r="Q884" s="1" t="s">
        <v>21</v>
      </c>
      <c r="R884" s="1" t="s">
        <v>1180</v>
      </c>
      <c r="S884" s="1" t="s">
        <v>1953</v>
      </c>
      <c r="T884" s="1"/>
      <c r="U884" s="3" t="s">
        <v>1176</v>
      </c>
      <c r="V884">
        <v>43327</v>
      </c>
    </row>
    <row r="885" spans="1:22" ht="12.75" x14ac:dyDescent="0.2">
      <c r="A885" s="2">
        <v>43327.713048715275</v>
      </c>
      <c r="B885" s="1" t="s">
        <v>15</v>
      </c>
      <c r="C885" s="1" t="s">
        <v>1954</v>
      </c>
      <c r="D885" s="1">
        <v>50</v>
      </c>
      <c r="E885" s="1">
        <v>78</v>
      </c>
      <c r="F885" s="1">
        <v>9</v>
      </c>
      <c r="G885" s="4" t="s">
        <v>80</v>
      </c>
      <c r="H885" s="1" t="s">
        <v>26</v>
      </c>
      <c r="I885" s="1" t="s">
        <v>0</v>
      </c>
      <c r="K885" s="1" t="s">
        <v>27</v>
      </c>
      <c r="L885" s="1" t="s">
        <v>28</v>
      </c>
      <c r="M885" s="1" t="s">
        <v>18</v>
      </c>
      <c r="N885" s="1" t="s">
        <v>39</v>
      </c>
      <c r="O885" s="1">
        <v>1500</v>
      </c>
      <c r="P885" s="1" t="s">
        <v>546</v>
      </c>
      <c r="Q885" s="1" t="s">
        <v>21</v>
      </c>
      <c r="R885" s="1" t="s">
        <v>1180</v>
      </c>
      <c r="S885" s="1" t="s">
        <v>1258</v>
      </c>
      <c r="T885" s="1"/>
      <c r="U885" s="3" t="s">
        <v>1176</v>
      </c>
      <c r="V885">
        <v>43327</v>
      </c>
    </row>
    <row r="886" spans="1:22" ht="12.75" x14ac:dyDescent="0.2">
      <c r="A886" s="2">
        <v>43327.715181354171</v>
      </c>
      <c r="B886" s="1" t="s">
        <v>15</v>
      </c>
      <c r="C886" s="1" t="s">
        <v>1955</v>
      </c>
      <c r="D886" s="1">
        <v>55</v>
      </c>
      <c r="E886" s="1">
        <v>77</v>
      </c>
      <c r="F886" s="1">
        <v>9</v>
      </c>
      <c r="G886" s="4" t="s">
        <v>80</v>
      </c>
      <c r="H886" s="1" t="s">
        <v>26</v>
      </c>
      <c r="I886" s="1" t="s">
        <v>0</v>
      </c>
      <c r="K886" s="1" t="s">
        <v>27</v>
      </c>
      <c r="L886" s="1" t="s">
        <v>28</v>
      </c>
      <c r="M886" s="1" t="s">
        <v>182</v>
      </c>
      <c r="N886" s="1" t="s">
        <v>39</v>
      </c>
      <c r="O886" s="1" t="s">
        <v>1956</v>
      </c>
      <c r="P886" s="1" t="s">
        <v>324</v>
      </c>
      <c r="Q886" s="1" t="s">
        <v>95</v>
      </c>
      <c r="R886" s="1" t="s">
        <v>1172</v>
      </c>
      <c r="S886" s="1" t="s">
        <v>1258</v>
      </c>
      <c r="T886" s="1"/>
      <c r="U886" s="3" t="s">
        <v>1176</v>
      </c>
      <c r="V886">
        <v>43327</v>
      </c>
    </row>
    <row r="887" spans="1:22" ht="12.75" x14ac:dyDescent="0.2">
      <c r="A887" s="2">
        <v>43327.721708078709</v>
      </c>
      <c r="B887" s="1" t="s">
        <v>15</v>
      </c>
      <c r="C887" s="1" t="s">
        <v>1957</v>
      </c>
      <c r="D887" s="1">
        <v>61</v>
      </c>
      <c r="E887" s="1">
        <v>95</v>
      </c>
      <c r="F887" s="1">
        <v>9</v>
      </c>
      <c r="G887" s="4" t="s">
        <v>80</v>
      </c>
      <c r="H887" s="1" t="s">
        <v>26</v>
      </c>
      <c r="I887" s="1" t="s">
        <v>0</v>
      </c>
      <c r="K887" s="1" t="s">
        <v>145</v>
      </c>
      <c r="L887" s="1" t="s">
        <v>28</v>
      </c>
      <c r="M887" s="1" t="s">
        <v>18</v>
      </c>
      <c r="N887" s="1" t="s">
        <v>282</v>
      </c>
      <c r="O887" s="1" t="s">
        <v>1569</v>
      </c>
      <c r="P887" s="1" t="s">
        <v>546</v>
      </c>
      <c r="Q887" s="1" t="s">
        <v>21</v>
      </c>
      <c r="R887" s="1" t="s">
        <v>1180</v>
      </c>
      <c r="S887" s="1" t="s">
        <v>1958</v>
      </c>
      <c r="T887" s="1"/>
      <c r="U887" s="3" t="s">
        <v>1176</v>
      </c>
      <c r="V887">
        <v>43327</v>
      </c>
    </row>
    <row r="888" spans="1:22" ht="12.75" x14ac:dyDescent="0.2">
      <c r="A888" s="2">
        <v>43327.723927789353</v>
      </c>
      <c r="B888" s="1" t="s">
        <v>36</v>
      </c>
      <c r="C888" s="1" t="s">
        <v>1959</v>
      </c>
      <c r="D888" s="1">
        <v>54</v>
      </c>
      <c r="E888" s="1" t="s">
        <v>1960</v>
      </c>
      <c r="F888" s="1">
        <v>9</v>
      </c>
      <c r="G888" s="4" t="s">
        <v>80</v>
      </c>
      <c r="H888" s="1" t="s">
        <v>26</v>
      </c>
      <c r="I888" s="1" t="s">
        <v>0</v>
      </c>
      <c r="K888" s="1" t="s">
        <v>16</v>
      </c>
      <c r="L888" s="1" t="s">
        <v>17</v>
      </c>
      <c r="M888" s="1" t="s">
        <v>289</v>
      </c>
      <c r="N888" s="1" t="s">
        <v>19</v>
      </c>
      <c r="O888" s="1">
        <v>1000</v>
      </c>
      <c r="P888" s="1" t="s">
        <v>546</v>
      </c>
      <c r="Q888" s="1" t="s">
        <v>21</v>
      </c>
      <c r="R888" s="1" t="s">
        <v>1172</v>
      </c>
      <c r="S888" s="1" t="s">
        <v>1258</v>
      </c>
      <c r="T888" s="1"/>
      <c r="U888" s="3" t="s">
        <v>1176</v>
      </c>
      <c r="V888">
        <v>43313</v>
      </c>
    </row>
    <row r="889" spans="1:22" ht="12.75" x14ac:dyDescent="0.2">
      <c r="A889" s="2">
        <v>43327.726162997686</v>
      </c>
      <c r="B889" s="1" t="s">
        <v>15</v>
      </c>
      <c r="C889" s="1" t="s">
        <v>1961</v>
      </c>
      <c r="D889" s="1">
        <v>50</v>
      </c>
      <c r="E889" s="1" t="s">
        <v>1962</v>
      </c>
      <c r="F889" s="1">
        <v>9</v>
      </c>
      <c r="G889" s="4" t="s">
        <v>80</v>
      </c>
      <c r="H889" s="1" t="s">
        <v>26</v>
      </c>
      <c r="I889" s="1" t="s">
        <v>0</v>
      </c>
      <c r="K889" s="1" t="s">
        <v>161</v>
      </c>
      <c r="L889" s="1" t="s">
        <v>28</v>
      </c>
      <c r="M889" s="1" t="s">
        <v>29</v>
      </c>
      <c r="N889" s="1" t="s">
        <v>39</v>
      </c>
      <c r="O889" s="1">
        <v>1000</v>
      </c>
      <c r="P889" s="1" t="s">
        <v>546</v>
      </c>
      <c r="Q889" s="1" t="s">
        <v>21</v>
      </c>
      <c r="R889" s="1" t="s">
        <v>1963</v>
      </c>
      <c r="S889" s="1" t="s">
        <v>1258</v>
      </c>
      <c r="T889" s="1"/>
      <c r="U889" s="3" t="s">
        <v>1176</v>
      </c>
      <c r="V889">
        <v>43327</v>
      </c>
    </row>
    <row r="890" spans="1:22" ht="12.75" x14ac:dyDescent="0.2">
      <c r="A890" s="2">
        <v>43327.729192094906</v>
      </c>
      <c r="B890" s="1" t="s">
        <v>15</v>
      </c>
      <c r="C890" s="1" t="s">
        <v>1964</v>
      </c>
      <c r="D890" s="1">
        <v>69</v>
      </c>
      <c r="E890" s="1">
        <v>116</v>
      </c>
      <c r="F890" s="1">
        <v>9</v>
      </c>
      <c r="G890" s="4" t="s">
        <v>34</v>
      </c>
      <c r="H890" s="1" t="s">
        <v>26</v>
      </c>
      <c r="I890" s="1" t="s">
        <v>0</v>
      </c>
      <c r="K890" s="1" t="s">
        <v>27</v>
      </c>
      <c r="L890" s="1" t="s">
        <v>17</v>
      </c>
      <c r="M890" s="1" t="s">
        <v>289</v>
      </c>
      <c r="N890" s="1" t="s">
        <v>19</v>
      </c>
      <c r="O890" s="1">
        <v>0</v>
      </c>
      <c r="P890" s="1" t="s">
        <v>262</v>
      </c>
      <c r="Q890" s="1" t="s">
        <v>21</v>
      </c>
      <c r="R890" s="1" t="s">
        <v>41</v>
      </c>
      <c r="S890" s="1" t="s">
        <v>1965</v>
      </c>
      <c r="T890" s="1"/>
      <c r="U890" s="3" t="s">
        <v>1100</v>
      </c>
      <c r="V890">
        <v>43327</v>
      </c>
    </row>
    <row r="891" spans="1:22" ht="12.75" x14ac:dyDescent="0.2">
      <c r="A891" s="2">
        <v>43327.730525324077</v>
      </c>
      <c r="B891" s="1" t="s">
        <v>15</v>
      </c>
      <c r="C891" s="1" t="s">
        <v>1966</v>
      </c>
      <c r="D891" s="1">
        <v>69</v>
      </c>
      <c r="E891" s="1">
        <v>123</v>
      </c>
      <c r="F891" s="1">
        <v>9</v>
      </c>
      <c r="G891" s="4" t="s">
        <v>80</v>
      </c>
      <c r="H891" s="1" t="s">
        <v>26</v>
      </c>
      <c r="I891" s="1" t="s">
        <v>0</v>
      </c>
      <c r="K891" s="1" t="s">
        <v>27</v>
      </c>
      <c r="L891" s="1" t="s">
        <v>28</v>
      </c>
      <c r="M891" s="1" t="s">
        <v>182</v>
      </c>
      <c r="N891" s="1" t="s">
        <v>51</v>
      </c>
      <c r="O891" s="1" t="s">
        <v>1256</v>
      </c>
      <c r="P891" s="1" t="s">
        <v>546</v>
      </c>
      <c r="Q891" s="1" t="s">
        <v>95</v>
      </c>
      <c r="R891" s="1" t="s">
        <v>1180</v>
      </c>
      <c r="S891" s="1" t="s">
        <v>1967</v>
      </c>
      <c r="T891" s="1"/>
      <c r="U891" s="3" t="s">
        <v>1176</v>
      </c>
      <c r="V891">
        <v>43327</v>
      </c>
    </row>
    <row r="892" spans="1:22" ht="12.75" x14ac:dyDescent="0.2">
      <c r="A892" s="2">
        <v>43327.732946307871</v>
      </c>
      <c r="B892" s="1" t="s">
        <v>15</v>
      </c>
      <c r="C892" s="1" t="s">
        <v>1968</v>
      </c>
      <c r="D892" s="1">
        <v>47</v>
      </c>
      <c r="E892" s="1" t="s">
        <v>627</v>
      </c>
      <c r="F892" s="1">
        <v>9</v>
      </c>
      <c r="G892" s="4" t="s">
        <v>80</v>
      </c>
      <c r="H892" s="1" t="s">
        <v>26</v>
      </c>
      <c r="I892" s="1" t="s">
        <v>0</v>
      </c>
      <c r="K892" s="1" t="s">
        <v>50</v>
      </c>
      <c r="L892" s="1" t="s">
        <v>28</v>
      </c>
      <c r="M892" s="1" t="s">
        <v>182</v>
      </c>
      <c r="N892" s="1" t="s">
        <v>51</v>
      </c>
      <c r="O892" s="1">
        <v>2000</v>
      </c>
      <c r="P892" s="1" t="s">
        <v>546</v>
      </c>
      <c r="Q892" s="1" t="s">
        <v>95</v>
      </c>
      <c r="R892" s="1" t="s">
        <v>1172</v>
      </c>
      <c r="S892" s="1" t="s">
        <v>1969</v>
      </c>
      <c r="T892" s="1"/>
      <c r="U892" s="3" t="s">
        <v>1176</v>
      </c>
      <c r="V892">
        <v>43327</v>
      </c>
    </row>
    <row r="893" spans="1:22" ht="12.75" x14ac:dyDescent="0.2">
      <c r="A893" s="2">
        <v>43327.735668877314</v>
      </c>
      <c r="B893" s="1" t="s">
        <v>15</v>
      </c>
      <c r="C893" s="1" t="s">
        <v>1970</v>
      </c>
      <c r="D893" s="1">
        <v>45</v>
      </c>
      <c r="E893" s="5">
        <v>116</v>
      </c>
      <c r="F893" s="1">
        <v>9</v>
      </c>
      <c r="G893" s="4" t="s">
        <v>80</v>
      </c>
      <c r="H893" s="1" t="s">
        <v>26</v>
      </c>
      <c r="I893" s="1" t="s">
        <v>0</v>
      </c>
      <c r="K893" s="1" t="s">
        <v>27</v>
      </c>
      <c r="L893" s="1" t="s">
        <v>28</v>
      </c>
      <c r="M893" s="1" t="s">
        <v>94</v>
      </c>
      <c r="N893" s="1" t="s">
        <v>39</v>
      </c>
      <c r="O893" s="1">
        <v>2000</v>
      </c>
      <c r="P893" s="1" t="s">
        <v>546</v>
      </c>
      <c r="Q893" s="1" t="s">
        <v>21</v>
      </c>
      <c r="R893" s="1" t="s">
        <v>1180</v>
      </c>
      <c r="S893" s="1" t="s">
        <v>1969</v>
      </c>
      <c r="T893" s="1"/>
      <c r="U893" s="3" t="s">
        <v>1176</v>
      </c>
      <c r="V893">
        <v>43327</v>
      </c>
    </row>
    <row r="894" spans="1:22" ht="12.75" x14ac:dyDescent="0.2">
      <c r="A894" s="2">
        <v>43327.738233645832</v>
      </c>
      <c r="B894" s="1" t="s">
        <v>15</v>
      </c>
      <c r="C894" s="1" t="s">
        <v>1971</v>
      </c>
      <c r="D894" s="1">
        <v>46</v>
      </c>
      <c r="E894" s="1" t="s">
        <v>461</v>
      </c>
      <c r="F894" s="1">
        <v>9</v>
      </c>
      <c r="G894" s="4" t="s">
        <v>80</v>
      </c>
      <c r="H894" s="1" t="s">
        <v>26</v>
      </c>
      <c r="I894" s="1" t="s">
        <v>0</v>
      </c>
      <c r="K894" s="1" t="s">
        <v>27</v>
      </c>
      <c r="L894" s="1" t="s">
        <v>28</v>
      </c>
      <c r="M894" s="1" t="s">
        <v>182</v>
      </c>
      <c r="N894" s="1" t="s">
        <v>51</v>
      </c>
      <c r="O894" s="1">
        <v>2000</v>
      </c>
      <c r="P894" s="1" t="s">
        <v>546</v>
      </c>
      <c r="Q894" s="1" t="s">
        <v>95</v>
      </c>
      <c r="R894" s="1" t="s">
        <v>1972</v>
      </c>
      <c r="S894" s="1" t="s">
        <v>1973</v>
      </c>
      <c r="T894" s="1"/>
      <c r="U894" s="3" t="s">
        <v>1176</v>
      </c>
      <c r="V894">
        <v>43327</v>
      </c>
    </row>
    <row r="895" spans="1:22" ht="12.75" x14ac:dyDescent="0.2">
      <c r="A895" s="2">
        <v>43327.740475879633</v>
      </c>
      <c r="B895" s="1" t="s">
        <v>15</v>
      </c>
      <c r="C895" s="1" t="s">
        <v>1974</v>
      </c>
      <c r="D895" s="1">
        <v>40</v>
      </c>
      <c r="E895" s="1" t="s">
        <v>1814</v>
      </c>
      <c r="F895" s="1">
        <v>9</v>
      </c>
      <c r="G895" s="4" t="s">
        <v>80</v>
      </c>
      <c r="H895" s="1" t="s">
        <v>26</v>
      </c>
      <c r="I895" s="1" t="s">
        <v>0</v>
      </c>
      <c r="K895" s="1" t="s">
        <v>50</v>
      </c>
      <c r="L895" s="1" t="s">
        <v>28</v>
      </c>
      <c r="M895" s="1" t="s">
        <v>29</v>
      </c>
      <c r="N895" s="1" t="s">
        <v>39</v>
      </c>
      <c r="O895" s="1">
        <v>1400</v>
      </c>
      <c r="P895" s="1" t="s">
        <v>546</v>
      </c>
      <c r="Q895" s="1" t="s">
        <v>21</v>
      </c>
      <c r="R895" s="1" t="s">
        <v>1975</v>
      </c>
      <c r="S895" s="1" t="s">
        <v>1258</v>
      </c>
      <c r="T895" s="1"/>
      <c r="U895" s="3" t="s">
        <v>1176</v>
      </c>
      <c r="V895">
        <v>43327</v>
      </c>
    </row>
    <row r="896" spans="1:22" ht="12.75" x14ac:dyDescent="0.2">
      <c r="A896" s="2">
        <v>43327.746070925925</v>
      </c>
      <c r="B896" s="1" t="s">
        <v>15</v>
      </c>
      <c r="C896" s="1" t="s">
        <v>1976</v>
      </c>
      <c r="D896" s="1">
        <v>52</v>
      </c>
      <c r="E896" s="1">
        <v>5</v>
      </c>
      <c r="F896" s="1">
        <v>9</v>
      </c>
      <c r="G896" s="4" t="s">
        <v>80</v>
      </c>
      <c r="H896" s="1" t="s">
        <v>26</v>
      </c>
      <c r="I896" s="1" t="s">
        <v>0</v>
      </c>
      <c r="K896" s="1" t="s">
        <v>16</v>
      </c>
      <c r="L896" s="1" t="s">
        <v>28</v>
      </c>
      <c r="M896" s="1" t="s">
        <v>29</v>
      </c>
      <c r="N896" s="1" t="s">
        <v>39</v>
      </c>
      <c r="O896" s="1">
        <v>3000</v>
      </c>
      <c r="P896" s="1" t="s">
        <v>324</v>
      </c>
      <c r="Q896" s="1" t="s">
        <v>21</v>
      </c>
      <c r="R896" s="1" t="s">
        <v>1172</v>
      </c>
      <c r="S896" s="1" t="s">
        <v>1258</v>
      </c>
      <c r="T896" s="1"/>
      <c r="U896" s="3" t="s">
        <v>1176</v>
      </c>
      <c r="V896">
        <v>43327</v>
      </c>
    </row>
    <row r="897" spans="1:22" ht="12.75" x14ac:dyDescent="0.2">
      <c r="A897" s="2">
        <v>43327.748179062502</v>
      </c>
      <c r="B897" s="1" t="s">
        <v>15</v>
      </c>
      <c r="C897" s="1" t="s">
        <v>1977</v>
      </c>
      <c r="D897" s="1">
        <v>47</v>
      </c>
      <c r="E897" s="1" t="s">
        <v>1574</v>
      </c>
      <c r="F897" s="1">
        <v>9</v>
      </c>
      <c r="G897" s="4" t="s">
        <v>80</v>
      </c>
      <c r="H897" s="1" t="s">
        <v>26</v>
      </c>
      <c r="I897" s="1" t="s">
        <v>0</v>
      </c>
      <c r="K897" s="1" t="s">
        <v>27</v>
      </c>
      <c r="L897" s="1" t="s">
        <v>28</v>
      </c>
      <c r="M897" s="1" t="s">
        <v>94</v>
      </c>
      <c r="N897" s="1" t="s">
        <v>51</v>
      </c>
      <c r="O897" s="1" t="s">
        <v>1026</v>
      </c>
      <c r="P897" s="1" t="s">
        <v>546</v>
      </c>
      <c r="Q897" s="1" t="s">
        <v>21</v>
      </c>
      <c r="R897" s="1" t="s">
        <v>1180</v>
      </c>
      <c r="S897" s="1" t="s">
        <v>1258</v>
      </c>
      <c r="T897" s="1"/>
      <c r="U897" s="3" t="s">
        <v>1176</v>
      </c>
      <c r="V897">
        <v>43327</v>
      </c>
    </row>
    <row r="898" spans="1:22" ht="12.75" x14ac:dyDescent="0.2">
      <c r="A898" s="2">
        <v>43327.780369803237</v>
      </c>
      <c r="B898" s="1" t="s">
        <v>36</v>
      </c>
      <c r="C898" s="1" t="s">
        <v>1978</v>
      </c>
      <c r="D898" s="1">
        <v>47</v>
      </c>
      <c r="E898" s="1" t="s">
        <v>1979</v>
      </c>
      <c r="F898" s="1">
        <v>7</v>
      </c>
      <c r="G898" s="4" t="s">
        <v>34</v>
      </c>
      <c r="H898" s="1" t="s">
        <v>26</v>
      </c>
      <c r="I898" s="1" t="s">
        <v>0</v>
      </c>
      <c r="K898" s="1" t="s">
        <v>27</v>
      </c>
      <c r="L898" s="1" t="s">
        <v>57</v>
      </c>
      <c r="M898" s="1" t="s">
        <v>457</v>
      </c>
      <c r="N898" s="1" t="s">
        <v>19</v>
      </c>
      <c r="O898" s="1">
        <v>0</v>
      </c>
      <c r="P898" s="1" t="s">
        <v>101</v>
      </c>
      <c r="Q898" s="1" t="s">
        <v>21</v>
      </c>
      <c r="R898" s="1" t="s">
        <v>1980</v>
      </c>
      <c r="S898" s="1" t="s">
        <v>1981</v>
      </c>
      <c r="T898" s="1"/>
      <c r="U898" s="3" t="s">
        <v>1097</v>
      </c>
      <c r="V898">
        <v>43327</v>
      </c>
    </row>
    <row r="899" spans="1:22" ht="12.75" x14ac:dyDescent="0.2">
      <c r="A899" s="2">
        <v>43327.782941979167</v>
      </c>
      <c r="B899" s="1" t="s">
        <v>36</v>
      </c>
      <c r="C899" s="1" t="s">
        <v>1982</v>
      </c>
      <c r="D899" s="1">
        <v>56</v>
      </c>
      <c r="E899" s="1">
        <v>231</v>
      </c>
      <c r="F899" s="1">
        <v>7</v>
      </c>
      <c r="G899" s="4" t="s">
        <v>34</v>
      </c>
      <c r="H899" s="1" t="s">
        <v>26</v>
      </c>
      <c r="I899" s="1" t="s">
        <v>0</v>
      </c>
      <c r="K899" s="1" t="s">
        <v>27</v>
      </c>
      <c r="L899" s="1" t="s">
        <v>57</v>
      </c>
      <c r="M899" s="1" t="s">
        <v>457</v>
      </c>
      <c r="N899" s="1" t="s">
        <v>19</v>
      </c>
      <c r="O899" s="1">
        <v>0</v>
      </c>
      <c r="P899" s="1" t="s">
        <v>101</v>
      </c>
      <c r="Q899" s="1" t="s">
        <v>21</v>
      </c>
      <c r="R899" s="1" t="s">
        <v>41</v>
      </c>
      <c r="S899" s="1" t="s">
        <v>1965</v>
      </c>
      <c r="T899" s="1"/>
      <c r="U899" s="3" t="s">
        <v>1097</v>
      </c>
      <c r="V899">
        <v>43327</v>
      </c>
    </row>
    <row r="900" spans="1:22" ht="12.75" x14ac:dyDescent="0.2">
      <c r="A900" s="2">
        <v>43327.786601087966</v>
      </c>
      <c r="B900" s="1" t="s">
        <v>15</v>
      </c>
      <c r="C900" s="1" t="s">
        <v>1983</v>
      </c>
      <c r="D900" s="1">
        <v>58</v>
      </c>
      <c r="E900" s="1">
        <v>98</v>
      </c>
      <c r="F900" s="1">
        <v>5</v>
      </c>
      <c r="G900" s="1" t="s">
        <v>43</v>
      </c>
      <c r="H900" s="1" t="s">
        <v>26</v>
      </c>
      <c r="I900" s="1" t="s">
        <v>0</v>
      </c>
      <c r="K900" s="1" t="s">
        <v>103</v>
      </c>
      <c r="L900" s="1" t="s">
        <v>17</v>
      </c>
      <c r="M900" s="1" t="s">
        <v>289</v>
      </c>
      <c r="N900" s="1" t="s">
        <v>19</v>
      </c>
      <c r="O900" s="1">
        <v>0</v>
      </c>
      <c r="P900" s="1" t="s">
        <v>20</v>
      </c>
      <c r="Q900" s="1" t="s">
        <v>21</v>
      </c>
      <c r="R900" s="1" t="s">
        <v>1277</v>
      </c>
      <c r="S900" s="1" t="s">
        <v>778</v>
      </c>
      <c r="T900" s="1"/>
      <c r="U900" s="3" t="s">
        <v>1092</v>
      </c>
      <c r="V900">
        <v>43327</v>
      </c>
    </row>
    <row r="901" spans="1:22" ht="12.75" x14ac:dyDescent="0.2">
      <c r="A901" s="2">
        <v>43327.846424456016</v>
      </c>
      <c r="B901" s="1" t="s">
        <v>22</v>
      </c>
      <c r="C901" s="1" t="s">
        <v>1984</v>
      </c>
      <c r="D901" s="1">
        <v>44</v>
      </c>
      <c r="E901" s="1">
        <v>31</v>
      </c>
      <c r="F901" s="1">
        <v>8</v>
      </c>
      <c r="G901" s="1" t="s">
        <v>99</v>
      </c>
      <c r="H901" s="1" t="s">
        <v>26</v>
      </c>
      <c r="I901" s="1" t="s">
        <v>0</v>
      </c>
      <c r="K901" s="1" t="s">
        <v>103</v>
      </c>
      <c r="L901" s="1" t="s">
        <v>57</v>
      </c>
      <c r="M901" s="1" t="s">
        <v>457</v>
      </c>
      <c r="N901" s="1" t="s">
        <v>19</v>
      </c>
      <c r="O901" s="1">
        <v>0</v>
      </c>
      <c r="P901" s="1" t="s">
        <v>259</v>
      </c>
      <c r="Q901" s="1" t="s">
        <v>21</v>
      </c>
      <c r="R901" s="1" t="s">
        <v>1984</v>
      </c>
      <c r="S901" s="1" t="s">
        <v>1985</v>
      </c>
      <c r="T901" s="1"/>
      <c r="U901" s="3" t="s">
        <v>1699</v>
      </c>
      <c r="V901">
        <v>43327</v>
      </c>
    </row>
    <row r="902" spans="1:22" ht="12.75" x14ac:dyDescent="0.2">
      <c r="A902" s="2">
        <v>43327.864522430551</v>
      </c>
      <c r="B902" s="1" t="s">
        <v>36</v>
      </c>
      <c r="C902" s="1" t="s">
        <v>1986</v>
      </c>
      <c r="D902" s="1">
        <v>24</v>
      </c>
      <c r="E902" s="1">
        <v>95</v>
      </c>
      <c r="F902" s="1">
        <v>1</v>
      </c>
      <c r="G902" s="4" t="s">
        <v>34</v>
      </c>
      <c r="H902" s="1" t="s">
        <v>26</v>
      </c>
      <c r="I902" s="1" t="s">
        <v>0</v>
      </c>
      <c r="K902" s="1" t="s">
        <v>50</v>
      </c>
      <c r="L902" s="1" t="s">
        <v>136</v>
      </c>
      <c r="M902" s="1" t="s">
        <v>29</v>
      </c>
      <c r="N902" s="1" t="s">
        <v>39</v>
      </c>
      <c r="O902" s="1" t="s">
        <v>1531</v>
      </c>
      <c r="P902" s="1" t="s">
        <v>331</v>
      </c>
      <c r="Q902" s="1" t="s">
        <v>21</v>
      </c>
      <c r="R902" s="1" t="s">
        <v>1880</v>
      </c>
      <c r="S902" s="1" t="s">
        <v>1904</v>
      </c>
      <c r="T902" s="1"/>
      <c r="U902" s="3" t="s">
        <v>1880</v>
      </c>
      <c r="V902">
        <v>43327</v>
      </c>
    </row>
    <row r="903" spans="1:22" ht="12.75" x14ac:dyDescent="0.2">
      <c r="A903" s="2">
        <v>43327.866569050922</v>
      </c>
      <c r="B903" s="1" t="s">
        <v>36</v>
      </c>
      <c r="C903" s="1" t="s">
        <v>1987</v>
      </c>
      <c r="D903" s="1">
        <v>59</v>
      </c>
      <c r="E903" s="1">
        <v>130</v>
      </c>
      <c r="F903" s="1">
        <v>1</v>
      </c>
      <c r="G903" s="4" t="s">
        <v>34</v>
      </c>
      <c r="H903" s="1" t="s">
        <v>26</v>
      </c>
      <c r="I903" s="1" t="s">
        <v>0</v>
      </c>
      <c r="K903" s="1" t="s">
        <v>27</v>
      </c>
      <c r="L903" s="1" t="s">
        <v>136</v>
      </c>
      <c r="M903" s="1" t="s">
        <v>29</v>
      </c>
      <c r="N903" s="1" t="s">
        <v>39</v>
      </c>
      <c r="O903" s="1" t="s">
        <v>1531</v>
      </c>
      <c r="P903" s="1" t="s">
        <v>355</v>
      </c>
      <c r="Q903" s="1" t="s">
        <v>21</v>
      </c>
      <c r="R903" s="1" t="s">
        <v>1988</v>
      </c>
      <c r="S903" s="1" t="s">
        <v>1904</v>
      </c>
      <c r="T903" s="1"/>
      <c r="U903" s="3" t="s">
        <v>1880</v>
      </c>
      <c r="V903">
        <v>43327</v>
      </c>
    </row>
    <row r="904" spans="1:22" ht="12.75" x14ac:dyDescent="0.2">
      <c r="A904" s="2">
        <v>43327.882720173613</v>
      </c>
      <c r="B904" s="1" t="s">
        <v>15</v>
      </c>
      <c r="C904" s="1" t="s">
        <v>1989</v>
      </c>
      <c r="D904" s="1">
        <v>42</v>
      </c>
      <c r="E904" s="1" t="s">
        <v>1315</v>
      </c>
      <c r="F904" s="1">
        <v>1</v>
      </c>
      <c r="G904" s="1" t="s">
        <v>43</v>
      </c>
      <c r="H904" s="1" t="s">
        <v>26</v>
      </c>
      <c r="I904" s="1" t="s">
        <v>0</v>
      </c>
      <c r="K904" s="1" t="s">
        <v>27</v>
      </c>
      <c r="L904" s="1" t="s">
        <v>28</v>
      </c>
      <c r="M904" s="1" t="s">
        <v>29</v>
      </c>
      <c r="N904" s="1" t="s">
        <v>39</v>
      </c>
      <c r="O904" s="1">
        <v>45</v>
      </c>
      <c r="P904" s="1" t="s">
        <v>331</v>
      </c>
      <c r="Q904" s="1" t="s">
        <v>21</v>
      </c>
      <c r="R904" s="1" t="s">
        <v>1990</v>
      </c>
      <c r="S904" s="1" t="s">
        <v>777</v>
      </c>
      <c r="T904" s="1"/>
      <c r="U904" s="3" t="s">
        <v>1316</v>
      </c>
      <c r="V904">
        <v>43327</v>
      </c>
    </row>
    <row r="905" spans="1:22" ht="12.75" x14ac:dyDescent="0.2">
      <c r="A905" s="2">
        <v>43327.885089999996</v>
      </c>
      <c r="B905" s="1" t="s">
        <v>15</v>
      </c>
      <c r="C905" s="1" t="s">
        <v>1991</v>
      </c>
      <c r="D905" s="1">
        <v>19</v>
      </c>
      <c r="E905" s="5" t="s">
        <v>1315</v>
      </c>
      <c r="F905" s="1">
        <v>1</v>
      </c>
      <c r="G905" s="1" t="s">
        <v>43</v>
      </c>
      <c r="H905" s="1" t="s">
        <v>26</v>
      </c>
      <c r="I905" s="1" t="s">
        <v>0</v>
      </c>
      <c r="K905" s="1" t="s">
        <v>50</v>
      </c>
      <c r="L905" s="1" t="s">
        <v>28</v>
      </c>
      <c r="M905" s="1" t="s">
        <v>29</v>
      </c>
      <c r="N905" s="1" t="s">
        <v>39</v>
      </c>
      <c r="O905" s="1">
        <v>30</v>
      </c>
      <c r="P905" s="1" t="s">
        <v>390</v>
      </c>
      <c r="Q905" s="1" t="s">
        <v>21</v>
      </c>
      <c r="R905" s="1" t="s">
        <v>1992</v>
      </c>
      <c r="S905" s="1" t="s">
        <v>777</v>
      </c>
      <c r="T905" s="1"/>
      <c r="U905" s="3" t="s">
        <v>1316</v>
      </c>
      <c r="V905">
        <v>43327</v>
      </c>
    </row>
    <row r="906" spans="1:22" ht="12.75" x14ac:dyDescent="0.2">
      <c r="A906" s="2">
        <v>43327.927157002312</v>
      </c>
      <c r="B906" s="1" t="s">
        <v>36</v>
      </c>
      <c r="C906" s="1" t="s">
        <v>1993</v>
      </c>
      <c r="D906" s="1">
        <v>39</v>
      </c>
      <c r="E906" s="1" t="s">
        <v>1330</v>
      </c>
      <c r="F906" s="1">
        <v>4</v>
      </c>
      <c r="G906" s="1" t="s">
        <v>43</v>
      </c>
      <c r="H906" s="1" t="s">
        <v>26</v>
      </c>
      <c r="I906" s="1" t="s">
        <v>0</v>
      </c>
      <c r="K906" s="1" t="s">
        <v>27</v>
      </c>
      <c r="L906" s="1" t="s">
        <v>28</v>
      </c>
      <c r="M906" s="1" t="s">
        <v>29</v>
      </c>
      <c r="N906" s="1" t="s">
        <v>19</v>
      </c>
      <c r="O906" s="1">
        <v>0</v>
      </c>
      <c r="P906" s="1" t="s">
        <v>71</v>
      </c>
      <c r="Q906" s="1" t="s">
        <v>21</v>
      </c>
      <c r="R906" s="1" t="s">
        <v>1994</v>
      </c>
      <c r="S906" s="1" t="s">
        <v>1995</v>
      </c>
      <c r="T906" s="1"/>
      <c r="U906" s="3" t="s">
        <v>1993</v>
      </c>
      <c r="V906">
        <v>43327</v>
      </c>
    </row>
    <row r="907" spans="1:22" ht="12.75" x14ac:dyDescent="0.2">
      <c r="A907" s="2">
        <v>43327.965256469906</v>
      </c>
      <c r="B907" s="1" t="s">
        <v>36</v>
      </c>
      <c r="C907" s="1" t="s">
        <v>1996</v>
      </c>
      <c r="D907" s="1">
        <v>57</v>
      </c>
      <c r="E907" s="1">
        <v>55</v>
      </c>
      <c r="F907" s="1">
        <v>11</v>
      </c>
      <c r="G907" s="1" t="s">
        <v>43</v>
      </c>
      <c r="H907" s="1" t="s">
        <v>26</v>
      </c>
      <c r="I907" s="1" t="s">
        <v>0</v>
      </c>
      <c r="K907" s="1" t="s">
        <v>27</v>
      </c>
      <c r="L907" s="1" t="s">
        <v>57</v>
      </c>
      <c r="M907" s="1" t="s">
        <v>457</v>
      </c>
      <c r="N907" s="1" t="s">
        <v>19</v>
      </c>
      <c r="O907" s="6">
        <v>0</v>
      </c>
      <c r="P907" s="1" t="s">
        <v>20</v>
      </c>
      <c r="Q907" s="1" t="s">
        <v>21</v>
      </c>
      <c r="R907" s="1" t="s">
        <v>1092</v>
      </c>
      <c r="S907" s="1" t="s">
        <v>778</v>
      </c>
      <c r="T907" s="1"/>
      <c r="U907" s="3" t="s">
        <v>1092</v>
      </c>
      <c r="V907">
        <v>43327</v>
      </c>
    </row>
    <row r="908" spans="1:22" ht="12.75" x14ac:dyDescent="0.2">
      <c r="A908" s="2">
        <v>43328.338910995371</v>
      </c>
      <c r="B908" s="1" t="s">
        <v>22</v>
      </c>
      <c r="C908" s="1" t="s">
        <v>1997</v>
      </c>
      <c r="D908" s="1">
        <v>31</v>
      </c>
      <c r="E908" s="1" t="s">
        <v>761</v>
      </c>
      <c r="F908" s="1">
        <v>1</v>
      </c>
      <c r="G908" s="1" t="s">
        <v>43</v>
      </c>
      <c r="H908" s="1" t="s">
        <v>26</v>
      </c>
      <c r="I908" s="1" t="s">
        <v>0</v>
      </c>
      <c r="K908" s="1" t="s">
        <v>27</v>
      </c>
      <c r="L908" s="1" t="s">
        <v>57</v>
      </c>
      <c r="M908" s="1" t="s">
        <v>457</v>
      </c>
      <c r="N908" s="1" t="s">
        <v>19</v>
      </c>
      <c r="O908" s="1">
        <v>0</v>
      </c>
      <c r="P908" s="1" t="s">
        <v>341</v>
      </c>
      <c r="Q908" s="1" t="s">
        <v>21</v>
      </c>
      <c r="R908" s="1" t="s">
        <v>1998</v>
      </c>
      <c r="S908" s="1" t="s">
        <v>1775</v>
      </c>
      <c r="T908" s="1"/>
      <c r="U908" s="3" t="s">
        <v>1999</v>
      </c>
      <c r="V908">
        <v>43328</v>
      </c>
    </row>
    <row r="909" spans="1:22" ht="12.75" x14ac:dyDescent="0.2">
      <c r="A909" s="2">
        <v>43328.345674687502</v>
      </c>
      <c r="B909" s="1" t="s">
        <v>36</v>
      </c>
      <c r="C909" s="1" t="s">
        <v>2000</v>
      </c>
      <c r="D909" s="1">
        <v>40</v>
      </c>
      <c r="E909" s="1" t="s">
        <v>2001</v>
      </c>
      <c r="F909" s="1">
        <v>8</v>
      </c>
      <c r="G909" s="4" t="s">
        <v>93</v>
      </c>
      <c r="H909" s="1" t="s">
        <v>26</v>
      </c>
      <c r="I909" s="1" t="s">
        <v>0</v>
      </c>
      <c r="K909" s="1" t="s">
        <v>27</v>
      </c>
      <c r="L909" s="1" t="s">
        <v>57</v>
      </c>
      <c r="M909" s="1" t="s">
        <v>457</v>
      </c>
      <c r="N909" s="1" t="s">
        <v>19</v>
      </c>
      <c r="O909" s="6">
        <v>0</v>
      </c>
      <c r="P909" s="1" t="s">
        <v>35</v>
      </c>
      <c r="Q909" s="1" t="s">
        <v>21</v>
      </c>
      <c r="R909" s="1" t="s">
        <v>2000</v>
      </c>
      <c r="S909" s="1" t="s">
        <v>2002</v>
      </c>
      <c r="T909" s="1"/>
      <c r="U909" s="3" t="s">
        <v>2003</v>
      </c>
      <c r="V909">
        <v>43328</v>
      </c>
    </row>
    <row r="910" spans="1:22" ht="12.75" x14ac:dyDescent="0.2">
      <c r="A910" s="2">
        <v>43328.35768001157</v>
      </c>
      <c r="B910" s="1" t="s">
        <v>36</v>
      </c>
      <c r="C910" s="1" t="s">
        <v>2004</v>
      </c>
      <c r="D910" s="1">
        <v>56</v>
      </c>
      <c r="E910" s="1">
        <v>137</v>
      </c>
      <c r="F910" s="1">
        <v>12</v>
      </c>
      <c r="G910" s="1" t="s">
        <v>43</v>
      </c>
      <c r="H910" s="1" t="s">
        <v>26</v>
      </c>
      <c r="I910" s="1" t="s">
        <v>0</v>
      </c>
      <c r="K910" s="1" t="s">
        <v>103</v>
      </c>
      <c r="L910" s="1" t="s">
        <v>57</v>
      </c>
      <c r="M910" s="1" t="s">
        <v>457</v>
      </c>
      <c r="N910" s="1" t="s">
        <v>19</v>
      </c>
      <c r="O910" s="1">
        <v>0</v>
      </c>
      <c r="P910" s="1" t="s">
        <v>216</v>
      </c>
      <c r="Q910" s="1" t="s">
        <v>21</v>
      </c>
      <c r="R910" s="1" t="s">
        <v>2005</v>
      </c>
      <c r="S910" s="1" t="s">
        <v>2006</v>
      </c>
      <c r="T910" s="1"/>
      <c r="U910" s="3" t="s">
        <v>459</v>
      </c>
      <c r="V910">
        <v>43328</v>
      </c>
    </row>
    <row r="911" spans="1:22" ht="12.75" x14ac:dyDescent="0.2">
      <c r="A911" s="2">
        <v>43328.358548668984</v>
      </c>
      <c r="B911" s="1" t="s">
        <v>15</v>
      </c>
      <c r="C911" s="1" t="s">
        <v>2007</v>
      </c>
      <c r="D911" s="1">
        <v>57</v>
      </c>
      <c r="E911" s="1" t="s">
        <v>879</v>
      </c>
      <c r="F911" s="1">
        <v>1</v>
      </c>
      <c r="G911" s="4" t="s">
        <v>34</v>
      </c>
      <c r="H911" s="1" t="s">
        <v>26</v>
      </c>
      <c r="I911" s="1" t="s">
        <v>0</v>
      </c>
      <c r="K911" s="1" t="s">
        <v>27</v>
      </c>
      <c r="L911" s="1" t="s">
        <v>17</v>
      </c>
      <c r="M911" s="1" t="s">
        <v>87</v>
      </c>
      <c r="N911" s="1" t="s">
        <v>19</v>
      </c>
      <c r="O911" s="6">
        <v>0</v>
      </c>
      <c r="P911" s="1" t="s">
        <v>141</v>
      </c>
      <c r="Q911" s="1" t="s">
        <v>21</v>
      </c>
      <c r="R911" s="1" t="s">
        <v>2008</v>
      </c>
      <c r="S911" s="1"/>
      <c r="T911" s="1"/>
      <c r="U911" s="3" t="s">
        <v>2009</v>
      </c>
      <c r="V911">
        <v>43328</v>
      </c>
    </row>
    <row r="912" spans="1:22" ht="12.75" x14ac:dyDescent="0.2">
      <c r="A912" s="2">
        <v>43328.375546365744</v>
      </c>
      <c r="B912" s="1" t="s">
        <v>15</v>
      </c>
      <c r="C912" s="1" t="s">
        <v>2010</v>
      </c>
      <c r="D912" s="1">
        <v>40</v>
      </c>
      <c r="E912" s="1" t="s">
        <v>4162</v>
      </c>
      <c r="F912" s="1">
        <v>1</v>
      </c>
      <c r="G912" s="4" t="s">
        <v>34</v>
      </c>
      <c r="H912" s="1" t="s">
        <v>26</v>
      </c>
      <c r="I912" s="1" t="s">
        <v>0</v>
      </c>
      <c r="K912" s="1" t="s">
        <v>27</v>
      </c>
      <c r="L912" s="1" t="s">
        <v>136</v>
      </c>
      <c r="M912" s="1" t="s">
        <v>29</v>
      </c>
      <c r="N912" s="1" t="s">
        <v>39</v>
      </c>
      <c r="O912" s="1">
        <v>2000</v>
      </c>
      <c r="P912" s="1" t="s">
        <v>456</v>
      </c>
      <c r="Q912" s="1" t="s">
        <v>21</v>
      </c>
      <c r="R912" s="1" t="s">
        <v>2009</v>
      </c>
      <c r="S912" s="1" t="s">
        <v>1523</v>
      </c>
      <c r="T912" s="1"/>
      <c r="U912" s="3" t="s">
        <v>2009</v>
      </c>
      <c r="V912">
        <v>43328</v>
      </c>
    </row>
    <row r="913" spans="1:22" ht="12.75" x14ac:dyDescent="0.2">
      <c r="A913" s="2">
        <v>43328.387614814812</v>
      </c>
      <c r="B913" s="1" t="s">
        <v>36</v>
      </c>
      <c r="C913" s="1" t="s">
        <v>2011</v>
      </c>
      <c r="D913" s="1">
        <v>74</v>
      </c>
      <c r="E913" s="1">
        <v>8</v>
      </c>
      <c r="F913" s="1">
        <v>3</v>
      </c>
      <c r="G913" s="1" t="s">
        <v>43</v>
      </c>
      <c r="H913" s="1" t="s">
        <v>26</v>
      </c>
      <c r="I913" s="1" t="s">
        <v>0</v>
      </c>
      <c r="K913" s="1" t="s">
        <v>100</v>
      </c>
      <c r="L913" s="1" t="s">
        <v>57</v>
      </c>
      <c r="M913" s="1" t="s">
        <v>457</v>
      </c>
      <c r="N913" s="1" t="s">
        <v>19</v>
      </c>
      <c r="O913" s="1" t="s">
        <v>1704</v>
      </c>
      <c r="P913" s="1" t="s">
        <v>54</v>
      </c>
      <c r="Q913" s="1" t="s">
        <v>21</v>
      </c>
      <c r="R913" s="1" t="s">
        <v>2012</v>
      </c>
      <c r="S913" s="1" t="s">
        <v>2013</v>
      </c>
      <c r="T913" s="1"/>
      <c r="U913" s="3"/>
      <c r="V913">
        <v>43328</v>
      </c>
    </row>
    <row r="914" spans="1:22" ht="12.75" x14ac:dyDescent="0.2">
      <c r="A914" s="2">
        <v>43328.391973969905</v>
      </c>
      <c r="B914" s="1" t="s">
        <v>36</v>
      </c>
      <c r="C914" s="1" t="s">
        <v>2014</v>
      </c>
      <c r="D914" s="1">
        <v>68</v>
      </c>
      <c r="E914" s="5">
        <v>215</v>
      </c>
      <c r="F914" s="1">
        <v>3</v>
      </c>
      <c r="G914" s="1" t="s">
        <v>43</v>
      </c>
      <c r="H914" s="1" t="s">
        <v>26</v>
      </c>
      <c r="I914" s="1" t="s">
        <v>0</v>
      </c>
      <c r="K914" s="1" t="s">
        <v>27</v>
      </c>
      <c r="L914" s="1" t="s">
        <v>57</v>
      </c>
      <c r="M914" s="1" t="s">
        <v>457</v>
      </c>
      <c r="N914" s="1" t="s">
        <v>19</v>
      </c>
      <c r="O914" s="6" t="s">
        <v>1704</v>
      </c>
      <c r="P914" s="1" t="s">
        <v>54</v>
      </c>
      <c r="Q914" s="1" t="s">
        <v>21</v>
      </c>
      <c r="R914" s="1" t="s">
        <v>2012</v>
      </c>
      <c r="S914" s="1" t="s">
        <v>2013</v>
      </c>
      <c r="T914" s="1"/>
      <c r="U914" s="3" t="s">
        <v>2012</v>
      </c>
      <c r="V914">
        <v>43328</v>
      </c>
    </row>
    <row r="915" spans="1:22" ht="12.75" x14ac:dyDescent="0.2">
      <c r="A915" s="2">
        <v>43328.424097129631</v>
      </c>
      <c r="B915" s="1" t="s">
        <v>15</v>
      </c>
      <c r="C915" s="1" t="s">
        <v>2015</v>
      </c>
      <c r="D915" s="1">
        <v>47</v>
      </c>
      <c r="E915" s="5">
        <v>72</v>
      </c>
      <c r="F915" s="1">
        <v>4</v>
      </c>
      <c r="G915" s="1" t="s">
        <v>43</v>
      </c>
      <c r="H915" s="1" t="s">
        <v>26</v>
      </c>
      <c r="I915" s="1" t="s">
        <v>0</v>
      </c>
      <c r="K915" s="1" t="s">
        <v>27</v>
      </c>
      <c r="L915" s="1" t="s">
        <v>28</v>
      </c>
      <c r="M915" s="1" t="s">
        <v>29</v>
      </c>
      <c r="N915" s="1" t="s">
        <v>39</v>
      </c>
      <c r="O915" s="6">
        <v>0</v>
      </c>
      <c r="P915" s="1" t="s">
        <v>213</v>
      </c>
      <c r="Q915" s="1" t="s">
        <v>21</v>
      </c>
      <c r="R915" s="1" t="s">
        <v>2015</v>
      </c>
      <c r="S915" s="1" t="s">
        <v>291</v>
      </c>
      <c r="T915" s="1"/>
      <c r="U915" s="3" t="s">
        <v>2015</v>
      </c>
      <c r="V915">
        <v>43328</v>
      </c>
    </row>
    <row r="916" spans="1:22" ht="12.75" x14ac:dyDescent="0.2">
      <c r="A916" s="2">
        <v>43328.435639039351</v>
      </c>
      <c r="B916" s="1" t="s">
        <v>22</v>
      </c>
      <c r="C916" s="1" t="s">
        <v>2016</v>
      </c>
      <c r="D916" s="1">
        <v>56</v>
      </c>
      <c r="E916" s="1" t="s">
        <v>622</v>
      </c>
      <c r="F916" s="1">
        <v>2</v>
      </c>
      <c r="G916" s="1" t="s">
        <v>111</v>
      </c>
      <c r="H916" s="1" t="s">
        <v>26</v>
      </c>
      <c r="I916" s="1" t="s">
        <v>0</v>
      </c>
      <c r="K916" s="1" t="s">
        <v>27</v>
      </c>
      <c r="L916" s="1" t="s">
        <v>57</v>
      </c>
      <c r="M916" s="1" t="s">
        <v>457</v>
      </c>
      <c r="N916" s="1" t="s">
        <v>19</v>
      </c>
      <c r="O916" s="1">
        <v>0</v>
      </c>
      <c r="P916" s="1" t="s">
        <v>262</v>
      </c>
      <c r="Q916" s="1" t="s">
        <v>21</v>
      </c>
      <c r="R916" s="1" t="s">
        <v>1234</v>
      </c>
      <c r="S916" s="1" t="s">
        <v>774</v>
      </c>
      <c r="T916" s="1"/>
      <c r="U916" s="3" t="s">
        <v>1234</v>
      </c>
      <c r="V916">
        <v>43308</v>
      </c>
    </row>
    <row r="917" spans="1:22" ht="12.75" x14ac:dyDescent="0.2">
      <c r="A917" s="2">
        <v>43328.446446967588</v>
      </c>
      <c r="B917" s="1" t="s">
        <v>15</v>
      </c>
      <c r="C917" s="1" t="s">
        <v>2017</v>
      </c>
      <c r="D917" s="1">
        <v>48</v>
      </c>
      <c r="E917" s="1">
        <v>12</v>
      </c>
      <c r="F917" s="1">
        <v>11</v>
      </c>
      <c r="G917" s="1" t="s">
        <v>43</v>
      </c>
      <c r="H917" s="1" t="s">
        <v>26</v>
      </c>
      <c r="I917" s="1" t="s">
        <v>0</v>
      </c>
      <c r="K917" s="1" t="s">
        <v>27</v>
      </c>
      <c r="L917" s="1" t="s">
        <v>57</v>
      </c>
      <c r="M917" s="1" t="s">
        <v>457</v>
      </c>
      <c r="N917" s="1" t="s">
        <v>19</v>
      </c>
      <c r="O917" s="1">
        <v>0</v>
      </c>
      <c r="P917" s="1" t="s">
        <v>20</v>
      </c>
      <c r="Q917" s="1" t="s">
        <v>21</v>
      </c>
      <c r="R917" s="1" t="s">
        <v>1716</v>
      </c>
      <c r="S917" s="1" t="s">
        <v>778</v>
      </c>
      <c r="T917" s="1"/>
      <c r="U917" s="3" t="s">
        <v>1716</v>
      </c>
      <c r="V917">
        <v>43328</v>
      </c>
    </row>
    <row r="918" spans="1:22" ht="12.75" x14ac:dyDescent="0.2">
      <c r="A918" s="2">
        <v>43328.449669374997</v>
      </c>
      <c r="B918" s="1" t="s">
        <v>36</v>
      </c>
      <c r="C918" s="1" t="s">
        <v>1927</v>
      </c>
      <c r="D918" s="1">
        <v>47</v>
      </c>
      <c r="E918" s="1" t="s">
        <v>177</v>
      </c>
      <c r="F918" s="1">
        <v>11</v>
      </c>
      <c r="G918" s="1" t="s">
        <v>43</v>
      </c>
      <c r="H918" s="1" t="s">
        <v>26</v>
      </c>
      <c r="I918" s="1" t="s">
        <v>0</v>
      </c>
      <c r="K918" s="1" t="s">
        <v>27</v>
      </c>
      <c r="L918" s="1" t="s">
        <v>57</v>
      </c>
      <c r="M918" s="1" t="s">
        <v>457</v>
      </c>
      <c r="N918" s="1" t="s">
        <v>19</v>
      </c>
      <c r="O918" s="6">
        <v>0</v>
      </c>
      <c r="P918" s="1" t="s">
        <v>20</v>
      </c>
      <c r="Q918" s="1" t="s">
        <v>21</v>
      </c>
      <c r="R918" s="1" t="s">
        <v>1716</v>
      </c>
      <c r="S918" s="1" t="s">
        <v>2018</v>
      </c>
      <c r="T918" s="1"/>
      <c r="U918" s="3" t="s">
        <v>1716</v>
      </c>
      <c r="V918">
        <v>43328</v>
      </c>
    </row>
    <row r="919" spans="1:22" ht="12.75" x14ac:dyDescent="0.2">
      <c r="A919" s="2">
        <v>43328.451529768514</v>
      </c>
      <c r="B919" s="1" t="s">
        <v>15</v>
      </c>
      <c r="C919" s="1" t="s">
        <v>2019</v>
      </c>
      <c r="D919" s="1">
        <v>59</v>
      </c>
      <c r="E919" s="1" t="s">
        <v>990</v>
      </c>
      <c r="F919" s="1">
        <v>11</v>
      </c>
      <c r="G919" s="1" t="s">
        <v>43</v>
      </c>
      <c r="H919" s="1" t="s">
        <v>26</v>
      </c>
      <c r="I919" s="1" t="s">
        <v>0</v>
      </c>
      <c r="K919" s="1" t="s">
        <v>27</v>
      </c>
      <c r="L919" s="1" t="s">
        <v>57</v>
      </c>
      <c r="M919" s="1" t="s">
        <v>457</v>
      </c>
      <c r="N919" s="1" t="s">
        <v>19</v>
      </c>
      <c r="O919" s="1">
        <v>0</v>
      </c>
      <c r="P919" s="1" t="s">
        <v>20</v>
      </c>
      <c r="Q919" s="1" t="s">
        <v>21</v>
      </c>
      <c r="R919" s="1" t="s">
        <v>1716</v>
      </c>
      <c r="S919" s="1" t="s">
        <v>778</v>
      </c>
      <c r="T919" s="1"/>
      <c r="U919" s="3" t="s">
        <v>1716</v>
      </c>
      <c r="V919">
        <v>43328</v>
      </c>
    </row>
    <row r="920" spans="1:22" ht="12.75" x14ac:dyDescent="0.2">
      <c r="A920" s="2">
        <v>43328.453865462958</v>
      </c>
      <c r="B920" s="1" t="s">
        <v>36</v>
      </c>
      <c r="C920" s="1" t="s">
        <v>2020</v>
      </c>
      <c r="D920" s="1">
        <v>47</v>
      </c>
      <c r="E920" s="5" t="s">
        <v>1223</v>
      </c>
      <c r="F920" s="1">
        <v>11</v>
      </c>
      <c r="G920" s="1" t="s">
        <v>43</v>
      </c>
      <c r="H920" s="1" t="s">
        <v>26</v>
      </c>
      <c r="I920" s="1" t="s">
        <v>0</v>
      </c>
      <c r="K920" s="1" t="s">
        <v>27</v>
      </c>
      <c r="L920" s="1" t="s">
        <v>57</v>
      </c>
      <c r="M920" s="1" t="s">
        <v>457</v>
      </c>
      <c r="N920" s="1" t="s">
        <v>19</v>
      </c>
      <c r="O920" s="1">
        <v>0</v>
      </c>
      <c r="P920" s="1" t="s">
        <v>20</v>
      </c>
      <c r="Q920" s="1" t="s">
        <v>21</v>
      </c>
      <c r="R920" s="1" t="s">
        <v>1716</v>
      </c>
      <c r="S920" s="1" t="s">
        <v>778</v>
      </c>
      <c r="T920" s="1"/>
      <c r="U920" s="3" t="s">
        <v>1716</v>
      </c>
      <c r="V920">
        <v>43328</v>
      </c>
    </row>
    <row r="921" spans="1:22" ht="12.75" x14ac:dyDescent="0.2">
      <c r="A921" s="2">
        <v>43328.455877916669</v>
      </c>
      <c r="B921" s="1" t="s">
        <v>36</v>
      </c>
      <c r="C921" s="1" t="s">
        <v>2021</v>
      </c>
      <c r="D921" s="1">
        <v>44</v>
      </c>
      <c r="E921" s="1">
        <v>68</v>
      </c>
      <c r="F921" s="1">
        <v>11</v>
      </c>
      <c r="G921" s="1" t="s">
        <v>43</v>
      </c>
      <c r="H921" s="1" t="s">
        <v>26</v>
      </c>
      <c r="I921" s="1" t="s">
        <v>0</v>
      </c>
      <c r="K921" s="1" t="s">
        <v>27</v>
      </c>
      <c r="L921" s="1" t="s">
        <v>57</v>
      </c>
      <c r="M921" s="1" t="s">
        <v>457</v>
      </c>
      <c r="N921" s="1" t="s">
        <v>19</v>
      </c>
      <c r="O921" s="1">
        <v>0</v>
      </c>
      <c r="P921" s="1" t="s">
        <v>20</v>
      </c>
      <c r="Q921" s="1" t="s">
        <v>21</v>
      </c>
      <c r="R921" s="1" t="s">
        <v>1716</v>
      </c>
      <c r="S921" s="1" t="s">
        <v>1894</v>
      </c>
      <c r="T921" s="1"/>
      <c r="U921" s="3" t="s">
        <v>1716</v>
      </c>
      <c r="V921">
        <v>43328</v>
      </c>
    </row>
    <row r="922" spans="1:22" ht="12.75" x14ac:dyDescent="0.2">
      <c r="A922" s="2">
        <v>43328.457834386572</v>
      </c>
      <c r="B922" s="1" t="s">
        <v>36</v>
      </c>
      <c r="C922" s="1" t="s">
        <v>2022</v>
      </c>
      <c r="D922" s="1">
        <v>32</v>
      </c>
      <c r="E922" s="1">
        <v>84</v>
      </c>
      <c r="F922" s="1">
        <v>11</v>
      </c>
      <c r="G922" s="1" t="s">
        <v>43</v>
      </c>
      <c r="H922" s="1" t="s">
        <v>26</v>
      </c>
      <c r="I922" s="1" t="s">
        <v>0</v>
      </c>
      <c r="K922" s="1" t="s">
        <v>27</v>
      </c>
      <c r="L922" s="1" t="s">
        <v>57</v>
      </c>
      <c r="M922" s="1" t="s">
        <v>457</v>
      </c>
      <c r="N922" s="1" t="s">
        <v>19</v>
      </c>
      <c r="O922" s="1">
        <v>0</v>
      </c>
      <c r="P922" s="1" t="s">
        <v>20</v>
      </c>
      <c r="Q922" s="1" t="s">
        <v>21</v>
      </c>
      <c r="R922" s="1" t="s">
        <v>1716</v>
      </c>
      <c r="S922" s="1" t="s">
        <v>778</v>
      </c>
      <c r="T922" s="1"/>
      <c r="U922" s="3" t="s">
        <v>1716</v>
      </c>
      <c r="V922">
        <v>43328</v>
      </c>
    </row>
    <row r="923" spans="1:22" ht="12.75" x14ac:dyDescent="0.2">
      <c r="A923" s="2">
        <v>43328.460039050929</v>
      </c>
      <c r="B923" s="1" t="s">
        <v>36</v>
      </c>
      <c r="C923" s="1" t="s">
        <v>2023</v>
      </c>
      <c r="D923" s="1">
        <v>45</v>
      </c>
      <c r="E923" s="1" t="s">
        <v>2024</v>
      </c>
      <c r="F923" s="1">
        <v>11</v>
      </c>
      <c r="G923" s="1" t="s">
        <v>43</v>
      </c>
      <c r="H923" s="1" t="s">
        <v>26</v>
      </c>
      <c r="I923" s="1" t="s">
        <v>0</v>
      </c>
      <c r="K923" s="1" t="s">
        <v>27</v>
      </c>
      <c r="L923" s="1" t="s">
        <v>57</v>
      </c>
      <c r="M923" s="1" t="s">
        <v>457</v>
      </c>
      <c r="N923" s="1" t="s">
        <v>19</v>
      </c>
      <c r="O923" s="1">
        <v>0</v>
      </c>
      <c r="P923" s="1" t="s">
        <v>20</v>
      </c>
      <c r="Q923" s="1" t="s">
        <v>21</v>
      </c>
      <c r="R923" s="1" t="s">
        <v>1716</v>
      </c>
      <c r="S923" s="1" t="s">
        <v>778</v>
      </c>
      <c r="T923" s="1"/>
      <c r="U923" s="3" t="s">
        <v>1716</v>
      </c>
      <c r="V923">
        <v>43328</v>
      </c>
    </row>
    <row r="924" spans="1:22" ht="12.75" x14ac:dyDescent="0.2">
      <c r="A924" s="2">
        <v>43328.461925694442</v>
      </c>
      <c r="B924" s="1" t="s">
        <v>36</v>
      </c>
      <c r="C924" s="1" t="s">
        <v>2025</v>
      </c>
      <c r="D924" s="1">
        <v>41</v>
      </c>
      <c r="E924" s="1">
        <v>68</v>
      </c>
      <c r="F924" s="1">
        <v>11</v>
      </c>
      <c r="G924" s="1" t="s">
        <v>43</v>
      </c>
      <c r="H924" s="1" t="s">
        <v>26</v>
      </c>
      <c r="I924" s="1" t="s">
        <v>0</v>
      </c>
      <c r="K924" s="1" t="s">
        <v>27</v>
      </c>
      <c r="L924" s="1" t="s">
        <v>57</v>
      </c>
      <c r="M924" s="1" t="s">
        <v>457</v>
      </c>
      <c r="N924" s="1" t="s">
        <v>19</v>
      </c>
      <c r="O924" s="1">
        <v>0</v>
      </c>
      <c r="P924" s="1" t="s">
        <v>20</v>
      </c>
      <c r="Q924" s="1" t="s">
        <v>21</v>
      </c>
      <c r="R924" s="1" t="s">
        <v>1716</v>
      </c>
      <c r="S924" s="1" t="s">
        <v>778</v>
      </c>
      <c r="T924" s="1"/>
      <c r="U924" s="3" t="s">
        <v>1716</v>
      </c>
      <c r="V924">
        <v>43328</v>
      </c>
    </row>
    <row r="925" spans="1:22" ht="12.75" x14ac:dyDescent="0.2">
      <c r="A925" s="2">
        <v>43328.464084687497</v>
      </c>
      <c r="B925" s="1" t="s">
        <v>36</v>
      </c>
      <c r="C925" s="1" t="s">
        <v>2026</v>
      </c>
      <c r="D925" s="1">
        <v>34</v>
      </c>
      <c r="E925" s="1" t="s">
        <v>2027</v>
      </c>
      <c r="F925" s="1">
        <v>11</v>
      </c>
      <c r="G925" s="1" t="s">
        <v>43</v>
      </c>
      <c r="H925" s="1" t="s">
        <v>26</v>
      </c>
      <c r="I925" s="1" t="s">
        <v>0</v>
      </c>
      <c r="K925" s="1" t="s">
        <v>27</v>
      </c>
      <c r="L925" s="1" t="s">
        <v>57</v>
      </c>
      <c r="M925" s="1" t="s">
        <v>457</v>
      </c>
      <c r="N925" s="1" t="s">
        <v>19</v>
      </c>
      <c r="O925" s="1">
        <v>0</v>
      </c>
      <c r="P925" s="1" t="s">
        <v>20</v>
      </c>
      <c r="Q925" s="1" t="s">
        <v>21</v>
      </c>
      <c r="R925" s="1" t="s">
        <v>1716</v>
      </c>
      <c r="S925" s="1" t="s">
        <v>778</v>
      </c>
      <c r="T925" s="1"/>
      <c r="U925" s="3" t="s">
        <v>1716</v>
      </c>
      <c r="V925">
        <v>43328</v>
      </c>
    </row>
    <row r="926" spans="1:22" ht="12.75" x14ac:dyDescent="0.2">
      <c r="A926" s="2">
        <v>43328.48118480324</v>
      </c>
      <c r="B926" s="1" t="s">
        <v>36</v>
      </c>
      <c r="C926" s="1" t="s">
        <v>2028</v>
      </c>
      <c r="D926" s="1">
        <v>45</v>
      </c>
      <c r="E926" s="1">
        <v>88</v>
      </c>
      <c r="F926" s="1">
        <v>9</v>
      </c>
      <c r="G926" s="1" t="s">
        <v>43</v>
      </c>
      <c r="H926" s="1" t="s">
        <v>26</v>
      </c>
      <c r="I926" s="1" t="s">
        <v>0</v>
      </c>
      <c r="K926" s="1" t="s">
        <v>27</v>
      </c>
      <c r="L926" s="1" t="s">
        <v>57</v>
      </c>
      <c r="M926" s="1" t="s">
        <v>457</v>
      </c>
      <c r="N926" s="1" t="s">
        <v>19</v>
      </c>
      <c r="O926" s="1">
        <v>0</v>
      </c>
      <c r="P926" s="1" t="s">
        <v>54</v>
      </c>
      <c r="Q926" s="1" t="s">
        <v>21</v>
      </c>
      <c r="R926" s="1" t="s">
        <v>1836</v>
      </c>
      <c r="S926" s="1" t="s">
        <v>1867</v>
      </c>
      <c r="T926" s="1"/>
      <c r="U926" s="3" t="s">
        <v>1854</v>
      </c>
      <c r="V926">
        <v>43320</v>
      </c>
    </row>
    <row r="927" spans="1:22" ht="12.75" x14ac:dyDescent="0.2">
      <c r="A927" s="2">
        <v>43328.481130069442</v>
      </c>
      <c r="B927" s="1" t="s">
        <v>22</v>
      </c>
      <c r="C927" s="1" t="s">
        <v>2029</v>
      </c>
      <c r="D927" s="1">
        <v>52</v>
      </c>
      <c r="E927" s="1">
        <v>71</v>
      </c>
      <c r="F927" s="1">
        <v>10</v>
      </c>
      <c r="G927" s="1" t="s">
        <v>111</v>
      </c>
      <c r="H927" s="1" t="s">
        <v>26</v>
      </c>
      <c r="I927" s="1" t="s">
        <v>0</v>
      </c>
      <c r="K927" s="1" t="s">
        <v>27</v>
      </c>
      <c r="L927" s="1" t="s">
        <v>28</v>
      </c>
      <c r="M927" s="1" t="s">
        <v>29</v>
      </c>
      <c r="N927" s="1" t="s">
        <v>39</v>
      </c>
      <c r="O927" s="1">
        <v>0</v>
      </c>
      <c r="P927" s="1" t="s">
        <v>35</v>
      </c>
      <c r="Q927" s="1" t="s">
        <v>21</v>
      </c>
      <c r="R927" s="1" t="s">
        <v>2029</v>
      </c>
      <c r="S927" s="1" t="s">
        <v>850</v>
      </c>
      <c r="T927" s="1"/>
      <c r="U927" s="3" t="s">
        <v>2029</v>
      </c>
      <c r="V927">
        <v>43328</v>
      </c>
    </row>
    <row r="928" spans="1:22" ht="12.75" x14ac:dyDescent="0.2">
      <c r="A928" s="2">
        <v>43328.546937916668</v>
      </c>
      <c r="B928" s="1" t="s">
        <v>36</v>
      </c>
      <c r="C928" s="1" t="s">
        <v>2030</v>
      </c>
      <c r="D928" s="1">
        <v>64</v>
      </c>
      <c r="E928" s="5">
        <v>42</v>
      </c>
      <c r="F928" s="1">
        <v>9</v>
      </c>
      <c r="G928" s="1" t="s">
        <v>43</v>
      </c>
      <c r="H928" s="1" t="s">
        <v>26</v>
      </c>
      <c r="I928" s="1" t="s">
        <v>0</v>
      </c>
      <c r="K928" s="1" t="s">
        <v>27</v>
      </c>
      <c r="L928" s="1" t="s">
        <v>57</v>
      </c>
      <c r="M928" s="1" t="s">
        <v>457</v>
      </c>
      <c r="N928" s="1" t="s">
        <v>19</v>
      </c>
      <c r="O928" s="1">
        <v>0</v>
      </c>
      <c r="P928" s="1" t="s">
        <v>54</v>
      </c>
      <c r="Q928" s="1" t="s">
        <v>21</v>
      </c>
      <c r="R928" s="1" t="s">
        <v>1836</v>
      </c>
      <c r="S928" s="1" t="s">
        <v>779</v>
      </c>
      <c r="T928" s="1"/>
      <c r="U928" s="3" t="s">
        <v>1836</v>
      </c>
      <c r="V928">
        <v>43320</v>
      </c>
    </row>
    <row r="929" spans="1:22" ht="12.75" x14ac:dyDescent="0.2">
      <c r="A929" s="2">
        <v>43328.549292048614</v>
      </c>
      <c r="B929" s="1" t="s">
        <v>22</v>
      </c>
      <c r="C929" s="1" t="s">
        <v>2031</v>
      </c>
      <c r="D929" s="1">
        <v>48</v>
      </c>
      <c r="E929" s="5" t="s">
        <v>1808</v>
      </c>
      <c r="F929" s="1">
        <v>9</v>
      </c>
      <c r="G929" s="1" t="s">
        <v>43</v>
      </c>
      <c r="H929" s="1" t="s">
        <v>26</v>
      </c>
      <c r="I929" s="1" t="s">
        <v>0</v>
      </c>
      <c r="K929" s="1" t="s">
        <v>27</v>
      </c>
      <c r="L929" s="1" t="s">
        <v>57</v>
      </c>
      <c r="M929" s="1" t="s">
        <v>457</v>
      </c>
      <c r="N929" s="1" t="s">
        <v>19</v>
      </c>
      <c r="O929" s="1">
        <v>0</v>
      </c>
      <c r="P929" s="1" t="s">
        <v>54</v>
      </c>
      <c r="Q929" s="1" t="s">
        <v>21</v>
      </c>
      <c r="R929" s="1" t="s">
        <v>1836</v>
      </c>
      <c r="S929" s="1" t="s">
        <v>779</v>
      </c>
      <c r="T929" s="1"/>
      <c r="U929" s="3" t="s">
        <v>1836</v>
      </c>
      <c r="V929">
        <v>43320</v>
      </c>
    </row>
    <row r="930" spans="1:22" ht="12.75" x14ac:dyDescent="0.2">
      <c r="A930" s="2">
        <v>43328.551736134265</v>
      </c>
      <c r="B930" s="1" t="s">
        <v>36</v>
      </c>
      <c r="C930" s="1" t="s">
        <v>2032</v>
      </c>
      <c r="D930" s="1">
        <v>62</v>
      </c>
      <c r="E930" s="5">
        <v>81</v>
      </c>
      <c r="F930" s="1">
        <v>4</v>
      </c>
      <c r="G930" s="1" t="s">
        <v>43</v>
      </c>
      <c r="H930" s="1" t="s">
        <v>26</v>
      </c>
      <c r="I930" s="1" t="s">
        <v>0</v>
      </c>
      <c r="K930" s="1" t="s">
        <v>27</v>
      </c>
      <c r="L930" s="1" t="s">
        <v>57</v>
      </c>
      <c r="M930" s="1" t="s">
        <v>457</v>
      </c>
      <c r="N930" s="1" t="s">
        <v>19</v>
      </c>
      <c r="O930" s="1">
        <v>0</v>
      </c>
      <c r="P930" s="1" t="s">
        <v>54</v>
      </c>
      <c r="Q930" s="1" t="s">
        <v>21</v>
      </c>
      <c r="R930" s="1" t="s">
        <v>2033</v>
      </c>
      <c r="S930" s="1" t="s">
        <v>1985</v>
      </c>
      <c r="T930" s="1"/>
      <c r="U930" s="3" t="s">
        <v>1699</v>
      </c>
      <c r="V930">
        <v>43328</v>
      </c>
    </row>
    <row r="931" spans="1:22" ht="12.75" x14ac:dyDescent="0.2">
      <c r="A931" s="2">
        <v>43328.553480162038</v>
      </c>
      <c r="B931" s="1" t="s">
        <v>15</v>
      </c>
      <c r="C931" s="1" t="s">
        <v>2034</v>
      </c>
      <c r="D931" s="1">
        <v>66</v>
      </c>
      <c r="E931" s="5">
        <v>81</v>
      </c>
      <c r="F931" s="1">
        <v>4</v>
      </c>
      <c r="G931" s="1" t="s">
        <v>43</v>
      </c>
      <c r="H931" s="1" t="s">
        <v>26</v>
      </c>
      <c r="I931" s="1" t="s">
        <v>0</v>
      </c>
      <c r="K931" s="1" t="s">
        <v>27</v>
      </c>
      <c r="L931" s="1" t="s">
        <v>57</v>
      </c>
      <c r="M931" s="1" t="s">
        <v>457</v>
      </c>
      <c r="N931" s="1" t="s">
        <v>19</v>
      </c>
      <c r="O931" s="1">
        <v>0</v>
      </c>
      <c r="P931" s="1" t="s">
        <v>310</v>
      </c>
      <c r="Q931" s="1" t="s">
        <v>21</v>
      </c>
      <c r="R931" s="1" t="s">
        <v>2033</v>
      </c>
      <c r="S931" s="1" t="s">
        <v>777</v>
      </c>
      <c r="T931" s="1"/>
      <c r="U931" s="3" t="s">
        <v>856</v>
      </c>
      <c r="V931">
        <v>43328</v>
      </c>
    </row>
    <row r="932" spans="1:22" ht="12.75" x14ac:dyDescent="0.2">
      <c r="A932" s="2">
        <v>43328.555014861107</v>
      </c>
      <c r="B932" s="1" t="s">
        <v>15</v>
      </c>
      <c r="C932" s="1" t="s">
        <v>2035</v>
      </c>
      <c r="D932" s="1">
        <v>30</v>
      </c>
      <c r="E932" s="5">
        <v>81</v>
      </c>
      <c r="F932" s="1">
        <v>4</v>
      </c>
      <c r="G932" s="1" t="s">
        <v>43</v>
      </c>
      <c r="H932" s="1" t="s">
        <v>26</v>
      </c>
      <c r="I932" s="1" t="s">
        <v>0</v>
      </c>
      <c r="K932" s="1" t="s">
        <v>145</v>
      </c>
      <c r="L932" s="1" t="s">
        <v>57</v>
      </c>
      <c r="M932" s="1" t="s">
        <v>457</v>
      </c>
      <c r="N932" s="1" t="s">
        <v>19</v>
      </c>
      <c r="O932" s="1">
        <v>0</v>
      </c>
      <c r="P932" s="1" t="s">
        <v>262</v>
      </c>
      <c r="Q932" s="1" t="s">
        <v>21</v>
      </c>
      <c r="R932" s="1" t="s">
        <v>2033</v>
      </c>
      <c r="S932" s="1" t="s">
        <v>777</v>
      </c>
      <c r="T932" s="1"/>
      <c r="U932" s="3" t="s">
        <v>856</v>
      </c>
      <c r="V932">
        <v>43328</v>
      </c>
    </row>
    <row r="933" spans="1:22" ht="12.75" x14ac:dyDescent="0.2">
      <c r="A933" s="2">
        <v>43328.556016342598</v>
      </c>
      <c r="B933" s="1" t="s">
        <v>36</v>
      </c>
      <c r="C933" s="1" t="s">
        <v>2036</v>
      </c>
      <c r="D933" s="1">
        <v>51</v>
      </c>
      <c r="E933" s="1" t="s">
        <v>458</v>
      </c>
      <c r="F933" s="1">
        <v>9</v>
      </c>
      <c r="G933" s="1" t="s">
        <v>43</v>
      </c>
      <c r="H933" s="1" t="s">
        <v>26</v>
      </c>
      <c r="I933" s="1" t="s">
        <v>0</v>
      </c>
      <c r="K933" s="1" t="s">
        <v>27</v>
      </c>
      <c r="L933" s="1" t="s">
        <v>57</v>
      </c>
      <c r="M933" s="1" t="s">
        <v>457</v>
      </c>
      <c r="N933" s="1" t="s">
        <v>19</v>
      </c>
      <c r="O933" s="1">
        <v>0</v>
      </c>
      <c r="P933" s="1" t="s">
        <v>54</v>
      </c>
      <c r="Q933" s="1" t="s">
        <v>21</v>
      </c>
      <c r="R933" s="1" t="s">
        <v>1836</v>
      </c>
      <c r="S933" s="1" t="s">
        <v>779</v>
      </c>
      <c r="T933" s="1"/>
      <c r="U933" s="3" t="s">
        <v>1836</v>
      </c>
      <c r="V933">
        <v>43320</v>
      </c>
    </row>
    <row r="934" spans="1:22" ht="12.75" x14ac:dyDescent="0.2">
      <c r="A934" s="2">
        <v>43328.563456365737</v>
      </c>
      <c r="B934" s="1" t="s">
        <v>15</v>
      </c>
      <c r="C934" s="1" t="s">
        <v>2037</v>
      </c>
      <c r="D934" s="1">
        <v>56</v>
      </c>
      <c r="E934" s="1">
        <v>111</v>
      </c>
      <c r="F934" s="1">
        <v>9</v>
      </c>
      <c r="G934" s="1" t="s">
        <v>43</v>
      </c>
      <c r="H934" s="1" t="s">
        <v>26</v>
      </c>
      <c r="I934" s="1" t="s">
        <v>0</v>
      </c>
      <c r="K934" s="1" t="s">
        <v>27</v>
      </c>
      <c r="L934" s="1" t="s">
        <v>136</v>
      </c>
      <c r="M934" s="1" t="s">
        <v>289</v>
      </c>
      <c r="N934" s="1" t="s">
        <v>19</v>
      </c>
      <c r="O934" s="1">
        <v>800</v>
      </c>
      <c r="P934" s="1" t="s">
        <v>286</v>
      </c>
      <c r="Q934" s="1" t="s">
        <v>95</v>
      </c>
      <c r="R934" s="1" t="s">
        <v>1836</v>
      </c>
      <c r="S934" s="1" t="s">
        <v>779</v>
      </c>
      <c r="T934" s="1"/>
      <c r="U934" s="3" t="s">
        <v>1836</v>
      </c>
      <c r="V934">
        <v>43320</v>
      </c>
    </row>
    <row r="935" spans="1:22" ht="12.75" x14ac:dyDescent="0.2">
      <c r="A935" s="2">
        <v>43328.565250567131</v>
      </c>
      <c r="B935" s="1" t="s">
        <v>36</v>
      </c>
      <c r="C935" s="1" t="s">
        <v>2038</v>
      </c>
      <c r="D935" s="1">
        <v>47</v>
      </c>
      <c r="E935" s="1">
        <v>59</v>
      </c>
      <c r="F935" s="1">
        <v>9</v>
      </c>
      <c r="G935" s="1" t="s">
        <v>43</v>
      </c>
      <c r="H935" s="1" t="s">
        <v>26</v>
      </c>
      <c r="I935" s="1" t="s">
        <v>0</v>
      </c>
      <c r="K935" s="1" t="s">
        <v>27</v>
      </c>
      <c r="L935" s="1" t="s">
        <v>57</v>
      </c>
      <c r="M935" s="1" t="s">
        <v>457</v>
      </c>
      <c r="N935" s="1" t="s">
        <v>19</v>
      </c>
      <c r="O935" s="1">
        <v>0</v>
      </c>
      <c r="P935" s="1" t="s">
        <v>54</v>
      </c>
      <c r="Q935" s="1" t="s">
        <v>21</v>
      </c>
      <c r="R935" s="1" t="s">
        <v>1836</v>
      </c>
      <c r="S935" s="1" t="s">
        <v>779</v>
      </c>
      <c r="T935" s="1"/>
      <c r="U935" s="3" t="s">
        <v>1836</v>
      </c>
      <c r="V935">
        <v>43320</v>
      </c>
    </row>
    <row r="936" spans="1:22" ht="12.75" x14ac:dyDescent="0.2">
      <c r="A936" s="2">
        <v>43328.566415300927</v>
      </c>
      <c r="B936" s="1" t="s">
        <v>36</v>
      </c>
      <c r="C936" s="1" t="s">
        <v>2039</v>
      </c>
      <c r="D936" s="1">
        <v>46</v>
      </c>
      <c r="E936" s="1" t="s">
        <v>1577</v>
      </c>
      <c r="F936" s="1">
        <v>1</v>
      </c>
      <c r="G936" s="4" t="s">
        <v>786</v>
      </c>
      <c r="H936" s="1" t="s">
        <v>26</v>
      </c>
      <c r="I936" s="1" t="s">
        <v>0</v>
      </c>
      <c r="K936" s="1" t="s">
        <v>100</v>
      </c>
      <c r="L936" s="1" t="s">
        <v>57</v>
      </c>
      <c r="M936" s="1" t="s">
        <v>457</v>
      </c>
      <c r="N936" s="1" t="s">
        <v>19</v>
      </c>
      <c r="O936" s="1">
        <v>0</v>
      </c>
      <c r="P936" s="1" t="s">
        <v>546</v>
      </c>
      <c r="Q936" s="1" t="s">
        <v>21</v>
      </c>
      <c r="R936" s="1" t="s">
        <v>2039</v>
      </c>
      <c r="S936" s="1"/>
      <c r="T936" s="1"/>
      <c r="U936" s="3" t="s">
        <v>2039</v>
      </c>
      <c r="V936">
        <v>43328</v>
      </c>
    </row>
    <row r="937" spans="1:22" ht="12.75" x14ac:dyDescent="0.2">
      <c r="A937" s="2">
        <v>43328.566604305553</v>
      </c>
      <c r="B937" s="1" t="s">
        <v>22</v>
      </c>
      <c r="C937" s="1" t="s">
        <v>2040</v>
      </c>
      <c r="D937" s="1">
        <v>35</v>
      </c>
      <c r="E937" s="1" t="s">
        <v>2041</v>
      </c>
      <c r="F937" s="1">
        <v>9</v>
      </c>
      <c r="G937" s="1" t="s">
        <v>43</v>
      </c>
      <c r="H937" s="1" t="s">
        <v>26</v>
      </c>
      <c r="I937" s="1" t="s">
        <v>0</v>
      </c>
      <c r="K937" s="1" t="s">
        <v>27</v>
      </c>
      <c r="L937" s="1" t="s">
        <v>57</v>
      </c>
      <c r="M937" s="1" t="s">
        <v>457</v>
      </c>
      <c r="N937" s="1" t="s">
        <v>19</v>
      </c>
      <c r="O937" s="1">
        <v>0</v>
      </c>
      <c r="P937" s="1" t="s">
        <v>54</v>
      </c>
      <c r="Q937" s="1" t="s">
        <v>21</v>
      </c>
      <c r="R937" s="1" t="s">
        <v>1836</v>
      </c>
      <c r="S937" s="1" t="s">
        <v>779</v>
      </c>
      <c r="T937" s="1"/>
      <c r="U937" s="3" t="s">
        <v>1836</v>
      </c>
      <c r="V937">
        <v>43320</v>
      </c>
    </row>
    <row r="938" spans="1:22" ht="12.75" x14ac:dyDescent="0.2">
      <c r="A938" s="2">
        <v>43328.600312141207</v>
      </c>
      <c r="B938" s="1" t="s">
        <v>36</v>
      </c>
      <c r="C938" s="1" t="s">
        <v>2042</v>
      </c>
      <c r="D938" s="1">
        <v>44</v>
      </c>
      <c r="E938" s="1" t="s">
        <v>2043</v>
      </c>
      <c r="F938" s="1">
        <v>4</v>
      </c>
      <c r="G938" s="1" t="s">
        <v>43</v>
      </c>
      <c r="H938" s="1" t="s">
        <v>26</v>
      </c>
      <c r="I938" s="1" t="s">
        <v>0</v>
      </c>
      <c r="K938" s="1" t="s">
        <v>27</v>
      </c>
      <c r="L938" s="1" t="s">
        <v>17</v>
      </c>
      <c r="M938" s="1" t="s">
        <v>29</v>
      </c>
      <c r="N938" s="1" t="s">
        <v>19</v>
      </c>
      <c r="O938" s="1">
        <v>0</v>
      </c>
      <c r="P938" s="1" t="s">
        <v>84</v>
      </c>
      <c r="Q938" s="1" t="s">
        <v>21</v>
      </c>
      <c r="R938" s="1" t="s">
        <v>2042</v>
      </c>
      <c r="S938" s="1" t="s">
        <v>1775</v>
      </c>
      <c r="T938" s="1"/>
      <c r="U938" s="3" t="s">
        <v>2044</v>
      </c>
      <c r="V938">
        <v>43328</v>
      </c>
    </row>
    <row r="939" spans="1:22" ht="12.75" x14ac:dyDescent="0.2">
      <c r="A939" s="2">
        <v>43328.620144386572</v>
      </c>
      <c r="B939" s="1" t="s">
        <v>36</v>
      </c>
      <c r="C939" s="1" t="s">
        <v>2045</v>
      </c>
      <c r="D939" s="1">
        <v>47</v>
      </c>
      <c r="E939" s="1" t="s">
        <v>513</v>
      </c>
      <c r="F939" s="1">
        <v>6</v>
      </c>
      <c r="G939" s="1" t="s">
        <v>43</v>
      </c>
      <c r="H939" s="1" t="s">
        <v>26</v>
      </c>
      <c r="I939" s="1" t="s">
        <v>0</v>
      </c>
      <c r="K939" s="1" t="s">
        <v>27</v>
      </c>
      <c r="L939" s="1" t="s">
        <v>57</v>
      </c>
      <c r="M939" s="1" t="s">
        <v>457</v>
      </c>
      <c r="N939" s="1" t="s">
        <v>19</v>
      </c>
      <c r="O939" s="1">
        <v>0</v>
      </c>
      <c r="P939" s="1" t="s">
        <v>71</v>
      </c>
      <c r="Q939" s="1" t="s">
        <v>21</v>
      </c>
      <c r="R939" s="1" t="s">
        <v>2045</v>
      </c>
      <c r="S939" s="1" t="s">
        <v>777</v>
      </c>
      <c r="T939" s="1"/>
      <c r="U939" s="3" t="s">
        <v>856</v>
      </c>
      <c r="V939">
        <v>43328</v>
      </c>
    </row>
    <row r="940" spans="1:22" ht="12.75" x14ac:dyDescent="0.2">
      <c r="A940" s="2">
        <v>43328.622279687501</v>
      </c>
      <c r="B940" s="1" t="s">
        <v>36</v>
      </c>
      <c r="C940" s="1" t="s">
        <v>2046</v>
      </c>
      <c r="D940" s="1">
        <v>64</v>
      </c>
      <c r="E940" s="1" t="s">
        <v>2047</v>
      </c>
      <c r="F940" s="1">
        <v>6</v>
      </c>
      <c r="G940" s="1" t="s">
        <v>43</v>
      </c>
      <c r="H940" s="1" t="s">
        <v>26</v>
      </c>
      <c r="I940" s="1" t="s">
        <v>0</v>
      </c>
      <c r="K940" s="1" t="s">
        <v>100</v>
      </c>
      <c r="L940" s="1" t="s">
        <v>57</v>
      </c>
      <c r="M940" s="1" t="s">
        <v>457</v>
      </c>
      <c r="N940" s="1" t="s">
        <v>19</v>
      </c>
      <c r="O940" s="1">
        <v>0</v>
      </c>
      <c r="P940" s="1" t="s">
        <v>71</v>
      </c>
      <c r="Q940" s="1" t="s">
        <v>21</v>
      </c>
      <c r="R940" s="1" t="s">
        <v>2048</v>
      </c>
      <c r="S940" s="1" t="s">
        <v>777</v>
      </c>
      <c r="T940" s="1"/>
      <c r="U940" s="3" t="s">
        <v>856</v>
      </c>
      <c r="V940">
        <v>43328</v>
      </c>
    </row>
    <row r="941" spans="1:22" ht="12.75" x14ac:dyDescent="0.2">
      <c r="A941" s="2">
        <v>43328.628691550926</v>
      </c>
      <c r="B941" s="1" t="s">
        <v>36</v>
      </c>
      <c r="C941" s="1" t="s">
        <v>2049</v>
      </c>
      <c r="D941" s="1">
        <v>48</v>
      </c>
      <c r="E941" s="1" t="s">
        <v>1897</v>
      </c>
      <c r="F941" s="1">
        <v>6</v>
      </c>
      <c r="G941" s="1" t="s">
        <v>111</v>
      </c>
      <c r="H941" s="1" t="s">
        <v>26</v>
      </c>
      <c r="I941" s="1" t="s">
        <v>0</v>
      </c>
      <c r="K941" s="1" t="s">
        <v>103</v>
      </c>
      <c r="L941" s="1" t="s">
        <v>57</v>
      </c>
      <c r="M941" s="1" t="s">
        <v>457</v>
      </c>
      <c r="N941" s="1" t="s">
        <v>19</v>
      </c>
      <c r="O941" s="1">
        <v>0</v>
      </c>
      <c r="P941" s="1" t="s">
        <v>58</v>
      </c>
      <c r="Q941" s="1" t="s">
        <v>21</v>
      </c>
      <c r="R941" s="1" t="s">
        <v>2049</v>
      </c>
      <c r="S941" s="1" t="s">
        <v>420</v>
      </c>
      <c r="T941" s="1"/>
      <c r="U941" s="3" t="s">
        <v>2050</v>
      </c>
      <c r="V941">
        <v>43328</v>
      </c>
    </row>
    <row r="942" spans="1:22" ht="12.75" x14ac:dyDescent="0.2">
      <c r="A942" s="2">
        <v>43328.64796130787</v>
      </c>
      <c r="B942" s="1" t="s">
        <v>36</v>
      </c>
      <c r="C942" s="1" t="s">
        <v>2051</v>
      </c>
      <c r="D942" s="1">
        <v>52</v>
      </c>
      <c r="E942" s="5" t="s">
        <v>274</v>
      </c>
      <c r="F942" s="1">
        <v>10</v>
      </c>
      <c r="G942" s="1" t="s">
        <v>111</v>
      </c>
      <c r="H942" s="1" t="s">
        <v>26</v>
      </c>
      <c r="I942" s="1" t="s">
        <v>0</v>
      </c>
      <c r="K942" s="1" t="s">
        <v>27</v>
      </c>
      <c r="L942" s="1" t="s">
        <v>57</v>
      </c>
      <c r="M942" s="1" t="s">
        <v>457</v>
      </c>
      <c r="N942" s="1" t="s">
        <v>19</v>
      </c>
      <c r="O942" s="1">
        <v>0</v>
      </c>
      <c r="P942" s="1" t="s">
        <v>35</v>
      </c>
      <c r="Q942" s="1" t="s">
        <v>21</v>
      </c>
      <c r="R942" s="1" t="s">
        <v>2051</v>
      </c>
      <c r="S942" s="1" t="s">
        <v>850</v>
      </c>
      <c r="T942" s="1"/>
      <c r="U942" s="3" t="s">
        <v>2051</v>
      </c>
      <c r="V942">
        <v>43328</v>
      </c>
    </row>
    <row r="943" spans="1:22" ht="12.75" x14ac:dyDescent="0.2">
      <c r="A943" s="2">
        <v>43328.653099097224</v>
      </c>
      <c r="B943" s="1" t="s">
        <v>15</v>
      </c>
      <c r="C943" s="1" t="s">
        <v>2052</v>
      </c>
      <c r="D943" s="1">
        <v>45</v>
      </c>
      <c r="E943" s="1">
        <v>38</v>
      </c>
      <c r="F943" s="1">
        <v>1</v>
      </c>
      <c r="G943" s="4" t="s">
        <v>786</v>
      </c>
      <c r="H943" s="1" t="s">
        <v>26</v>
      </c>
      <c r="I943" s="1" t="s">
        <v>0</v>
      </c>
      <c r="K943" s="1" t="s">
        <v>50</v>
      </c>
      <c r="L943" s="1" t="s">
        <v>17</v>
      </c>
      <c r="M943" s="1" t="s">
        <v>289</v>
      </c>
      <c r="N943" s="1" t="s">
        <v>19</v>
      </c>
      <c r="O943" s="1">
        <v>0</v>
      </c>
      <c r="P943" s="1" t="s">
        <v>312</v>
      </c>
      <c r="Q943" s="1" t="s">
        <v>21</v>
      </c>
      <c r="R943" s="1" t="s">
        <v>2053</v>
      </c>
      <c r="S943" s="1" t="s">
        <v>771</v>
      </c>
      <c r="T943" s="1"/>
      <c r="U943" s="3" t="s">
        <v>2054</v>
      </c>
      <c r="V943">
        <v>43311</v>
      </c>
    </row>
    <row r="944" spans="1:22" ht="12.75" x14ac:dyDescent="0.2">
      <c r="A944" s="2">
        <v>43328.669675358797</v>
      </c>
      <c r="B944" s="1" t="s">
        <v>36</v>
      </c>
      <c r="C944" s="1" t="s">
        <v>2055</v>
      </c>
      <c r="D944" s="1">
        <v>70</v>
      </c>
      <c r="E944" s="1">
        <v>16</v>
      </c>
      <c r="F944" s="1">
        <v>3</v>
      </c>
      <c r="G944" s="1" t="s">
        <v>43</v>
      </c>
      <c r="H944" s="1" t="s">
        <v>26</v>
      </c>
      <c r="I944" s="1" t="s">
        <v>0</v>
      </c>
      <c r="K944" s="1" t="s">
        <v>27</v>
      </c>
      <c r="L944" s="1" t="s">
        <v>57</v>
      </c>
      <c r="M944" s="1" t="s">
        <v>457</v>
      </c>
      <c r="N944" s="1" t="s">
        <v>19</v>
      </c>
      <c r="O944" s="6">
        <v>0</v>
      </c>
      <c r="P944" s="1" t="s">
        <v>54</v>
      </c>
      <c r="Q944" s="1" t="s">
        <v>21</v>
      </c>
      <c r="R944" s="1" t="s">
        <v>2056</v>
      </c>
      <c r="S944" s="1" t="s">
        <v>2057</v>
      </c>
      <c r="T944" s="1"/>
      <c r="U944" s="3" t="s">
        <v>2013</v>
      </c>
      <c r="V944">
        <v>43328</v>
      </c>
    </row>
    <row r="945" spans="1:22" ht="12.75" x14ac:dyDescent="0.2">
      <c r="A945" s="2">
        <v>43328.672900173609</v>
      </c>
      <c r="B945" s="1" t="s">
        <v>15</v>
      </c>
      <c r="C945" s="1" t="s">
        <v>2058</v>
      </c>
      <c r="D945" s="1">
        <v>70</v>
      </c>
      <c r="E945" s="1">
        <v>16</v>
      </c>
      <c r="F945" s="1">
        <v>3</v>
      </c>
      <c r="G945" s="1" t="s">
        <v>43</v>
      </c>
      <c r="H945" s="1" t="s">
        <v>26</v>
      </c>
      <c r="I945" s="1" t="s">
        <v>0</v>
      </c>
      <c r="K945" s="1" t="s">
        <v>27</v>
      </c>
      <c r="L945" s="1" t="s">
        <v>57</v>
      </c>
      <c r="M945" s="1" t="s">
        <v>457</v>
      </c>
      <c r="N945" s="1" t="s">
        <v>51</v>
      </c>
      <c r="O945" s="1">
        <v>0</v>
      </c>
      <c r="P945" s="1" t="s">
        <v>54</v>
      </c>
      <c r="Q945" s="1" t="s">
        <v>21</v>
      </c>
      <c r="R945" s="1" t="s">
        <v>2056</v>
      </c>
      <c r="S945" s="1" t="s">
        <v>2057</v>
      </c>
      <c r="T945" s="1"/>
      <c r="U945" s="3" t="s">
        <v>2013</v>
      </c>
      <c r="V945">
        <v>43328</v>
      </c>
    </row>
    <row r="946" spans="1:22" ht="12.75" x14ac:dyDescent="0.2">
      <c r="A946" s="2">
        <v>43328.683653321757</v>
      </c>
      <c r="B946" s="1" t="s">
        <v>22</v>
      </c>
      <c r="C946" s="1" t="s">
        <v>2059</v>
      </c>
      <c r="D946" s="1">
        <v>47</v>
      </c>
      <c r="E946" s="1">
        <v>38</v>
      </c>
      <c r="F946" s="1">
        <v>1</v>
      </c>
      <c r="G946" s="4" t="s">
        <v>786</v>
      </c>
      <c r="H946" s="1" t="s">
        <v>26</v>
      </c>
      <c r="I946" s="1" t="s">
        <v>0</v>
      </c>
      <c r="K946" s="1" t="s">
        <v>50</v>
      </c>
      <c r="L946" s="1" t="s">
        <v>57</v>
      </c>
      <c r="M946" s="1" t="s">
        <v>457</v>
      </c>
      <c r="N946" s="1" t="s">
        <v>19</v>
      </c>
      <c r="O946" s="1">
        <v>0</v>
      </c>
      <c r="P946" s="1" t="s">
        <v>20</v>
      </c>
      <c r="Q946" s="1" t="s">
        <v>21</v>
      </c>
      <c r="R946" s="1" t="s">
        <v>2053</v>
      </c>
      <c r="S946" s="1" t="s">
        <v>771</v>
      </c>
      <c r="T946" s="1"/>
      <c r="U946" s="3" t="s">
        <v>2054</v>
      </c>
      <c r="V946">
        <v>43311</v>
      </c>
    </row>
    <row r="947" spans="1:22" ht="12.75" x14ac:dyDescent="0.2">
      <c r="A947" s="2">
        <v>43328.697548634256</v>
      </c>
      <c r="B947" s="1" t="s">
        <v>15</v>
      </c>
      <c r="C947" s="1" t="s">
        <v>2060</v>
      </c>
      <c r="D947" s="1">
        <v>66</v>
      </c>
      <c r="E947" s="1" t="s">
        <v>2061</v>
      </c>
      <c r="F947" s="1">
        <v>9</v>
      </c>
      <c r="G947" s="1" t="s">
        <v>43</v>
      </c>
      <c r="H947" s="1" t="s">
        <v>26</v>
      </c>
      <c r="I947" s="1" t="s">
        <v>0</v>
      </c>
      <c r="K947" s="1" t="s">
        <v>27</v>
      </c>
      <c r="L947" s="1" t="s">
        <v>28</v>
      </c>
      <c r="M947" s="1" t="s">
        <v>87</v>
      </c>
      <c r="N947" s="1" t="s">
        <v>51</v>
      </c>
      <c r="O947" s="1">
        <v>500</v>
      </c>
      <c r="P947" s="1" t="s">
        <v>2062</v>
      </c>
      <c r="Q947" s="1" t="s">
        <v>95</v>
      </c>
      <c r="R947" s="1" t="s">
        <v>1836</v>
      </c>
      <c r="S947" s="1" t="s">
        <v>779</v>
      </c>
      <c r="T947" s="1"/>
      <c r="U947" s="3" t="s">
        <v>1836</v>
      </c>
      <c r="V947">
        <v>43320</v>
      </c>
    </row>
    <row r="948" spans="1:22" ht="12.75" x14ac:dyDescent="0.2">
      <c r="A948" s="2">
        <v>43328.700743877314</v>
      </c>
      <c r="B948" s="1" t="s">
        <v>15</v>
      </c>
      <c r="C948" s="1" t="s">
        <v>2063</v>
      </c>
      <c r="D948" s="1">
        <v>56</v>
      </c>
      <c r="E948" s="1">
        <v>132</v>
      </c>
      <c r="F948" s="1">
        <v>9</v>
      </c>
      <c r="G948" s="1" t="s">
        <v>43</v>
      </c>
      <c r="H948" s="1" t="s">
        <v>26</v>
      </c>
      <c r="I948" s="1" t="s">
        <v>0</v>
      </c>
      <c r="K948" s="1" t="s">
        <v>27</v>
      </c>
      <c r="L948" s="1" t="s">
        <v>136</v>
      </c>
      <c r="M948" s="1" t="s">
        <v>289</v>
      </c>
      <c r="N948" s="1" t="s">
        <v>19</v>
      </c>
      <c r="O948" s="1">
        <v>1000</v>
      </c>
      <c r="P948" s="1" t="s">
        <v>581</v>
      </c>
      <c r="Q948" s="1" t="s">
        <v>21</v>
      </c>
      <c r="R948" s="1" t="s">
        <v>1854</v>
      </c>
      <c r="S948" s="1" t="s">
        <v>779</v>
      </c>
      <c r="T948" s="1"/>
      <c r="U948" s="3" t="s">
        <v>1836</v>
      </c>
      <c r="V948">
        <v>43321</v>
      </c>
    </row>
    <row r="949" spans="1:22" ht="12.75" x14ac:dyDescent="0.2">
      <c r="A949" s="2">
        <v>43328.703066087968</v>
      </c>
      <c r="B949" s="1" t="s">
        <v>36</v>
      </c>
      <c r="C949" s="1" t="s">
        <v>2064</v>
      </c>
      <c r="D949" s="1">
        <v>47</v>
      </c>
      <c r="E949" s="1" t="s">
        <v>2065</v>
      </c>
      <c r="F949" s="1">
        <v>9</v>
      </c>
      <c r="G949" s="1" t="s">
        <v>43</v>
      </c>
      <c r="H949" s="1" t="s">
        <v>26</v>
      </c>
      <c r="I949" s="1" t="s">
        <v>0</v>
      </c>
      <c r="K949" s="1" t="s">
        <v>27</v>
      </c>
      <c r="L949" s="1" t="s">
        <v>57</v>
      </c>
      <c r="M949" s="1" t="s">
        <v>457</v>
      </c>
      <c r="N949" s="1" t="s">
        <v>19</v>
      </c>
      <c r="O949" s="1">
        <v>0</v>
      </c>
      <c r="P949" s="1" t="s">
        <v>54</v>
      </c>
      <c r="Q949" s="1" t="s">
        <v>21</v>
      </c>
      <c r="R949" s="1" t="s">
        <v>1836</v>
      </c>
      <c r="S949" s="1" t="s">
        <v>779</v>
      </c>
      <c r="T949" s="1"/>
      <c r="U949" s="3" t="s">
        <v>1854</v>
      </c>
      <c r="V949">
        <v>43321</v>
      </c>
    </row>
    <row r="950" spans="1:22" ht="12.75" x14ac:dyDescent="0.2">
      <c r="A950" s="2">
        <v>43328.704479456021</v>
      </c>
      <c r="B950" s="1" t="s">
        <v>36</v>
      </c>
      <c r="C950" s="1" t="s">
        <v>2066</v>
      </c>
      <c r="D950" s="1">
        <v>41</v>
      </c>
      <c r="E950" s="1" t="s">
        <v>2067</v>
      </c>
      <c r="F950" s="1">
        <v>9</v>
      </c>
      <c r="G950" s="1" t="s">
        <v>43</v>
      </c>
      <c r="H950" s="1" t="s">
        <v>26</v>
      </c>
      <c r="I950" s="1" t="s">
        <v>0</v>
      </c>
      <c r="K950" s="1" t="s">
        <v>27</v>
      </c>
      <c r="L950" s="1" t="s">
        <v>57</v>
      </c>
      <c r="M950" s="1" t="s">
        <v>457</v>
      </c>
      <c r="N950" s="1" t="s">
        <v>19</v>
      </c>
      <c r="O950" s="1">
        <v>0</v>
      </c>
      <c r="P950" s="1" t="s">
        <v>54</v>
      </c>
      <c r="Q950" s="1" t="s">
        <v>21</v>
      </c>
      <c r="R950" s="1" t="s">
        <v>1836</v>
      </c>
      <c r="S950" s="1" t="s">
        <v>779</v>
      </c>
      <c r="T950" s="1"/>
      <c r="U950" s="3" t="s">
        <v>1836</v>
      </c>
      <c r="V950">
        <v>43321</v>
      </c>
    </row>
    <row r="951" spans="1:22" ht="12.75" x14ac:dyDescent="0.2">
      <c r="A951" s="2">
        <v>43328.705983576394</v>
      </c>
      <c r="B951" s="1" t="s">
        <v>36</v>
      </c>
      <c r="C951" s="1" t="s">
        <v>2068</v>
      </c>
      <c r="D951" s="1">
        <v>51</v>
      </c>
      <c r="E951" s="1" t="s">
        <v>2069</v>
      </c>
      <c r="F951" s="1">
        <v>9</v>
      </c>
      <c r="G951" s="1" t="s">
        <v>43</v>
      </c>
      <c r="H951" s="1" t="s">
        <v>26</v>
      </c>
      <c r="I951" s="1" t="s">
        <v>0</v>
      </c>
      <c r="K951" s="1" t="s">
        <v>27</v>
      </c>
      <c r="L951" s="1" t="s">
        <v>57</v>
      </c>
      <c r="M951" s="1" t="s">
        <v>457</v>
      </c>
      <c r="N951" s="1" t="s">
        <v>19</v>
      </c>
      <c r="O951" s="1">
        <v>0</v>
      </c>
      <c r="P951" s="1" t="s">
        <v>54</v>
      </c>
      <c r="Q951" s="1" t="s">
        <v>21</v>
      </c>
      <c r="R951" s="1" t="s">
        <v>1836</v>
      </c>
      <c r="S951" s="1" t="s">
        <v>779</v>
      </c>
      <c r="T951" s="1"/>
      <c r="U951" s="3" t="s">
        <v>1836</v>
      </c>
      <c r="V951">
        <v>43321</v>
      </c>
    </row>
    <row r="952" spans="1:22" ht="12.75" x14ac:dyDescent="0.2">
      <c r="A952" s="2">
        <v>43328.707253263885</v>
      </c>
      <c r="B952" s="1" t="s">
        <v>36</v>
      </c>
      <c r="C952" s="1" t="s">
        <v>2070</v>
      </c>
      <c r="D952" s="1">
        <v>64</v>
      </c>
      <c r="E952" s="1" t="s">
        <v>1576</v>
      </c>
      <c r="F952" s="1">
        <v>9</v>
      </c>
      <c r="G952" s="1" t="s">
        <v>43</v>
      </c>
      <c r="H952" s="1" t="s">
        <v>26</v>
      </c>
      <c r="I952" s="1" t="s">
        <v>0</v>
      </c>
      <c r="K952" s="1" t="s">
        <v>27</v>
      </c>
      <c r="L952" s="1" t="s">
        <v>57</v>
      </c>
      <c r="M952" s="1" t="s">
        <v>457</v>
      </c>
      <c r="N952" s="1" t="s">
        <v>19</v>
      </c>
      <c r="O952" s="1">
        <v>0</v>
      </c>
      <c r="P952" s="1" t="s">
        <v>54</v>
      </c>
      <c r="Q952" s="1" t="s">
        <v>21</v>
      </c>
      <c r="R952" s="1" t="s">
        <v>1836</v>
      </c>
      <c r="S952" s="1" t="s">
        <v>779</v>
      </c>
      <c r="T952" s="1"/>
      <c r="U952" s="3" t="s">
        <v>1836</v>
      </c>
      <c r="V952">
        <v>43321</v>
      </c>
    </row>
    <row r="953" spans="1:22" ht="12.75" x14ac:dyDescent="0.2">
      <c r="A953" s="2">
        <v>43328.740964421297</v>
      </c>
      <c r="B953" s="1" t="s">
        <v>22</v>
      </c>
      <c r="C953" s="1" t="s">
        <v>2071</v>
      </c>
      <c r="D953" s="1">
        <v>51</v>
      </c>
      <c r="E953" s="1">
        <v>27</v>
      </c>
      <c r="F953" s="1">
        <v>2</v>
      </c>
      <c r="G953" s="1" t="s">
        <v>43</v>
      </c>
      <c r="H953" s="1" t="s">
        <v>26</v>
      </c>
      <c r="I953" s="1" t="s">
        <v>0</v>
      </c>
      <c r="K953" s="1" t="s">
        <v>50</v>
      </c>
      <c r="L953" s="1" t="s">
        <v>57</v>
      </c>
      <c r="M953" s="1" t="s">
        <v>457</v>
      </c>
      <c r="N953" s="1" t="s">
        <v>19</v>
      </c>
      <c r="O953" s="1">
        <v>0</v>
      </c>
      <c r="P953" s="1" t="s">
        <v>324</v>
      </c>
      <c r="Q953" s="1" t="s">
        <v>21</v>
      </c>
      <c r="R953" s="1" t="s">
        <v>2071</v>
      </c>
      <c r="S953" s="1" t="s">
        <v>777</v>
      </c>
      <c r="T953" s="1"/>
      <c r="U953" s="3" t="s">
        <v>856</v>
      </c>
      <c r="V953">
        <v>43328</v>
      </c>
    </row>
    <row r="954" spans="1:22" ht="12.75" x14ac:dyDescent="0.2">
      <c r="A954" s="2">
        <v>43328.754480393516</v>
      </c>
      <c r="B954" s="1" t="s">
        <v>22</v>
      </c>
      <c r="C954" s="1" t="s">
        <v>2072</v>
      </c>
      <c r="D954" s="1">
        <v>54</v>
      </c>
      <c r="E954" s="1" t="s">
        <v>549</v>
      </c>
      <c r="F954" s="1">
        <v>1</v>
      </c>
      <c r="G954" s="4" t="s">
        <v>786</v>
      </c>
      <c r="H954" s="1" t="s">
        <v>26</v>
      </c>
      <c r="I954" s="1" t="s">
        <v>0</v>
      </c>
      <c r="K954" s="1" t="s">
        <v>50</v>
      </c>
      <c r="L954" s="1" t="s">
        <v>57</v>
      </c>
      <c r="M954" s="1" t="s">
        <v>457</v>
      </c>
      <c r="N954" s="1" t="s">
        <v>19</v>
      </c>
      <c r="O954" s="1">
        <v>0</v>
      </c>
      <c r="P954" s="1" t="s">
        <v>20</v>
      </c>
      <c r="Q954" s="1" t="s">
        <v>21</v>
      </c>
      <c r="R954" s="1" t="s">
        <v>2073</v>
      </c>
      <c r="S954" s="1" t="s">
        <v>771</v>
      </c>
      <c r="T954" s="1"/>
      <c r="U954" s="3" t="s">
        <v>2054</v>
      </c>
      <c r="V954">
        <v>241637</v>
      </c>
    </row>
    <row r="955" spans="1:22" ht="12.75" x14ac:dyDescent="0.2">
      <c r="A955" s="2">
        <v>43328.82582518518</v>
      </c>
      <c r="B955" s="1" t="s">
        <v>36</v>
      </c>
      <c r="C955" s="1" t="s">
        <v>2074</v>
      </c>
      <c r="D955" s="1">
        <v>53</v>
      </c>
      <c r="E955" s="1" t="s">
        <v>736</v>
      </c>
      <c r="F955" s="1">
        <v>2</v>
      </c>
      <c r="G955" s="1" t="s">
        <v>43</v>
      </c>
      <c r="H955" s="1" t="s">
        <v>26</v>
      </c>
      <c r="I955" s="1" t="s">
        <v>0</v>
      </c>
      <c r="K955" s="1" t="s">
        <v>27</v>
      </c>
      <c r="L955" s="1" t="s">
        <v>57</v>
      </c>
      <c r="M955" s="1" t="s">
        <v>457</v>
      </c>
      <c r="N955" s="1" t="s">
        <v>19</v>
      </c>
      <c r="O955" s="1">
        <v>0</v>
      </c>
      <c r="P955" s="1" t="s">
        <v>71</v>
      </c>
      <c r="Q955" s="1" t="s">
        <v>21</v>
      </c>
      <c r="R955" s="1" t="s">
        <v>1535</v>
      </c>
      <c r="S955" s="1" t="s">
        <v>777</v>
      </c>
      <c r="T955" s="1"/>
      <c r="U955" s="3" t="s">
        <v>1699</v>
      </c>
      <c r="V955">
        <v>43328</v>
      </c>
    </row>
    <row r="956" spans="1:22" ht="12.75" x14ac:dyDescent="0.2">
      <c r="A956" s="2">
        <v>43328.826021550922</v>
      </c>
      <c r="B956" s="1" t="s">
        <v>36</v>
      </c>
      <c r="C956" s="1" t="s">
        <v>2074</v>
      </c>
      <c r="D956" s="1">
        <v>53</v>
      </c>
      <c r="E956" s="1" t="s">
        <v>736</v>
      </c>
      <c r="F956" s="1">
        <v>2</v>
      </c>
      <c r="G956" s="1" t="s">
        <v>43</v>
      </c>
      <c r="H956" s="1" t="s">
        <v>26</v>
      </c>
      <c r="I956" s="1" t="s">
        <v>0</v>
      </c>
      <c r="K956" s="1" t="s">
        <v>27</v>
      </c>
      <c r="L956" s="1" t="s">
        <v>57</v>
      </c>
      <c r="M956" s="1" t="s">
        <v>457</v>
      </c>
      <c r="N956" s="1" t="s">
        <v>19</v>
      </c>
      <c r="O956" s="1">
        <v>0</v>
      </c>
      <c r="P956" s="1" t="s">
        <v>71</v>
      </c>
      <c r="Q956" s="1" t="s">
        <v>21</v>
      </c>
      <c r="R956" s="1" t="s">
        <v>1535</v>
      </c>
      <c r="S956" s="1" t="s">
        <v>777</v>
      </c>
      <c r="T956" s="1"/>
      <c r="U956" s="3" t="s">
        <v>1699</v>
      </c>
      <c r="V956">
        <v>43328</v>
      </c>
    </row>
    <row r="957" spans="1:22" ht="12.75" x14ac:dyDescent="0.2">
      <c r="A957" s="2">
        <v>43328.827822569445</v>
      </c>
      <c r="B957" s="1" t="s">
        <v>15</v>
      </c>
      <c r="C957" s="1" t="s">
        <v>2075</v>
      </c>
      <c r="D957" s="1">
        <v>51</v>
      </c>
      <c r="E957" s="1" t="s">
        <v>1715</v>
      </c>
      <c r="F957" s="1">
        <v>2</v>
      </c>
      <c r="G957" s="1" t="s">
        <v>43</v>
      </c>
      <c r="H957" s="1" t="s">
        <v>26</v>
      </c>
      <c r="I957" s="1" t="s">
        <v>0</v>
      </c>
      <c r="K957" s="1" t="s">
        <v>145</v>
      </c>
      <c r="L957" s="1" t="s">
        <v>57</v>
      </c>
      <c r="M957" s="1" t="s">
        <v>457</v>
      </c>
      <c r="N957" s="1" t="s">
        <v>19</v>
      </c>
      <c r="O957" s="1">
        <v>0</v>
      </c>
      <c r="P957" s="1" t="s">
        <v>310</v>
      </c>
      <c r="Q957" s="1" t="s">
        <v>21</v>
      </c>
      <c r="R957" s="1" t="s">
        <v>2074</v>
      </c>
      <c r="S957" s="1" t="s">
        <v>777</v>
      </c>
      <c r="T957" s="1"/>
      <c r="U957" s="3" t="s">
        <v>1709</v>
      </c>
      <c r="V957">
        <v>43328</v>
      </c>
    </row>
    <row r="958" spans="1:22" ht="12.75" x14ac:dyDescent="0.2">
      <c r="A958" s="2">
        <v>43328.829433645835</v>
      </c>
      <c r="B958" s="1" t="s">
        <v>15</v>
      </c>
      <c r="C958" s="1" t="s">
        <v>2076</v>
      </c>
      <c r="D958" s="1">
        <v>62</v>
      </c>
      <c r="E958" s="1">
        <v>100</v>
      </c>
      <c r="F958" s="1">
        <v>2</v>
      </c>
      <c r="G958" s="1" t="s">
        <v>43</v>
      </c>
      <c r="H958" s="1" t="s">
        <v>26</v>
      </c>
      <c r="I958" s="1" t="s">
        <v>0</v>
      </c>
      <c r="K958" s="1" t="s">
        <v>27</v>
      </c>
      <c r="L958" s="1" t="s">
        <v>136</v>
      </c>
      <c r="M958" s="1" t="s">
        <v>289</v>
      </c>
      <c r="N958" s="1" t="s">
        <v>19</v>
      </c>
      <c r="O958" s="1">
        <v>0</v>
      </c>
      <c r="P958" s="1" t="s">
        <v>101</v>
      </c>
      <c r="Q958" s="1" t="s">
        <v>21</v>
      </c>
      <c r="R958" s="1" t="s">
        <v>2074</v>
      </c>
      <c r="S958" s="1" t="s">
        <v>777</v>
      </c>
      <c r="T958" s="1"/>
      <c r="U958" s="3" t="s">
        <v>2077</v>
      </c>
      <c r="V958">
        <v>43328</v>
      </c>
    </row>
    <row r="959" spans="1:22" ht="12.75" x14ac:dyDescent="0.2">
      <c r="A959" s="2">
        <v>43328.831128541671</v>
      </c>
      <c r="B959" s="1" t="s">
        <v>22</v>
      </c>
      <c r="C959" s="1" t="s">
        <v>2078</v>
      </c>
      <c r="D959" s="1">
        <v>33</v>
      </c>
      <c r="E959" s="1" t="s">
        <v>2079</v>
      </c>
      <c r="F959" s="1">
        <v>3</v>
      </c>
      <c r="G959" s="1" t="s">
        <v>43</v>
      </c>
      <c r="H959" s="1" t="s">
        <v>26</v>
      </c>
      <c r="I959" s="1" t="s">
        <v>0</v>
      </c>
      <c r="K959" s="1" t="s">
        <v>100</v>
      </c>
      <c r="L959" s="1" t="s">
        <v>57</v>
      </c>
      <c r="M959" s="1" t="s">
        <v>457</v>
      </c>
      <c r="N959" s="1" t="s">
        <v>19</v>
      </c>
      <c r="O959" s="1">
        <v>0</v>
      </c>
      <c r="P959" s="1" t="s">
        <v>310</v>
      </c>
      <c r="Q959" s="1" t="s">
        <v>21</v>
      </c>
      <c r="R959" s="1" t="s">
        <v>2078</v>
      </c>
      <c r="S959" s="1" t="s">
        <v>777</v>
      </c>
      <c r="T959" s="1"/>
      <c r="U959" s="3" t="s">
        <v>856</v>
      </c>
      <c r="V959">
        <v>43328</v>
      </c>
    </row>
    <row r="960" spans="1:22" ht="12.75" x14ac:dyDescent="0.2">
      <c r="A960" s="2">
        <v>43328.835966180559</v>
      </c>
      <c r="B960" s="1" t="s">
        <v>36</v>
      </c>
      <c r="C960" s="1" t="s">
        <v>2080</v>
      </c>
      <c r="D960" s="1">
        <v>58</v>
      </c>
      <c r="E960" s="1" t="s">
        <v>2081</v>
      </c>
      <c r="F960" s="1">
        <v>3</v>
      </c>
      <c r="G960" s="1" t="s">
        <v>43</v>
      </c>
      <c r="H960" s="1" t="s">
        <v>26</v>
      </c>
      <c r="I960" s="1" t="s">
        <v>0</v>
      </c>
      <c r="K960" s="1" t="s">
        <v>145</v>
      </c>
      <c r="L960" s="1" t="s">
        <v>57</v>
      </c>
      <c r="M960" s="1" t="s">
        <v>457</v>
      </c>
      <c r="N960" s="1" t="s">
        <v>19</v>
      </c>
      <c r="O960" s="6">
        <v>0</v>
      </c>
      <c r="P960" s="1" t="s">
        <v>71</v>
      </c>
      <c r="Q960" s="1" t="s">
        <v>21</v>
      </c>
      <c r="R960" s="1" t="s">
        <v>2082</v>
      </c>
      <c r="S960" s="1" t="s">
        <v>777</v>
      </c>
      <c r="T960" s="1"/>
      <c r="U960" s="3" t="s">
        <v>856</v>
      </c>
      <c r="V960">
        <v>43328</v>
      </c>
    </row>
    <row r="961" spans="1:22" ht="12.75" x14ac:dyDescent="0.2">
      <c r="A961" s="2">
        <v>43328.837236041669</v>
      </c>
      <c r="B961" s="1" t="s">
        <v>36</v>
      </c>
      <c r="C961" s="1" t="s">
        <v>2083</v>
      </c>
      <c r="D961" s="1">
        <v>51</v>
      </c>
      <c r="E961" s="1" t="s">
        <v>545</v>
      </c>
      <c r="F961" s="1">
        <v>4</v>
      </c>
      <c r="G961" s="1" t="s">
        <v>43</v>
      </c>
      <c r="H961" s="1" t="s">
        <v>26</v>
      </c>
      <c r="I961" s="1" t="s">
        <v>0</v>
      </c>
      <c r="K961" s="1" t="s">
        <v>27</v>
      </c>
      <c r="L961" s="1" t="s">
        <v>57</v>
      </c>
      <c r="M961" s="1" t="s">
        <v>457</v>
      </c>
      <c r="N961" s="1" t="s">
        <v>19</v>
      </c>
      <c r="O961" s="1">
        <v>0</v>
      </c>
      <c r="P961" s="1" t="s">
        <v>310</v>
      </c>
      <c r="Q961" s="1" t="s">
        <v>21</v>
      </c>
      <c r="R961" s="1" t="s">
        <v>2083</v>
      </c>
      <c r="S961" s="1" t="s">
        <v>777</v>
      </c>
      <c r="T961" s="1"/>
      <c r="U961" s="3" t="s">
        <v>1699</v>
      </c>
      <c r="V961">
        <v>43328</v>
      </c>
    </row>
    <row r="962" spans="1:22" ht="12.75" x14ac:dyDescent="0.2">
      <c r="A962" s="2">
        <v>43328.844449062497</v>
      </c>
      <c r="B962" s="1" t="s">
        <v>15</v>
      </c>
      <c r="C962" s="1" t="s">
        <v>2084</v>
      </c>
      <c r="D962" s="1">
        <v>25</v>
      </c>
      <c r="E962" s="1" t="s">
        <v>974</v>
      </c>
      <c r="F962" s="1">
        <v>2</v>
      </c>
      <c r="G962" s="1" t="s">
        <v>43</v>
      </c>
      <c r="H962" s="1" t="s">
        <v>26</v>
      </c>
      <c r="I962" s="1" t="s">
        <v>0</v>
      </c>
      <c r="K962" s="1" t="s">
        <v>50</v>
      </c>
      <c r="L962" s="1" t="s">
        <v>57</v>
      </c>
      <c r="M962" s="1" t="s">
        <v>457</v>
      </c>
      <c r="N962" s="1" t="s">
        <v>19</v>
      </c>
      <c r="O962" s="1">
        <v>0</v>
      </c>
      <c r="P962" s="1" t="s">
        <v>294</v>
      </c>
      <c r="Q962" s="1" t="s">
        <v>21</v>
      </c>
      <c r="R962" s="1" t="s">
        <v>2085</v>
      </c>
      <c r="S962" s="1" t="s">
        <v>777</v>
      </c>
      <c r="T962" s="1"/>
      <c r="U962" s="3" t="s">
        <v>1699</v>
      </c>
      <c r="V962">
        <v>43328</v>
      </c>
    </row>
    <row r="963" spans="1:22" ht="12.75" x14ac:dyDescent="0.2">
      <c r="A963" s="2">
        <v>43328.845582465277</v>
      </c>
      <c r="B963" s="1" t="s">
        <v>15</v>
      </c>
      <c r="C963" s="1" t="s">
        <v>2086</v>
      </c>
      <c r="D963" s="1">
        <v>53</v>
      </c>
      <c r="E963" s="5" t="s">
        <v>974</v>
      </c>
      <c r="F963" s="1">
        <v>2</v>
      </c>
      <c r="G963" s="1" t="s">
        <v>43</v>
      </c>
      <c r="H963" s="1" t="s">
        <v>26</v>
      </c>
      <c r="I963" s="1" t="s">
        <v>0</v>
      </c>
      <c r="K963" s="1" t="s">
        <v>27</v>
      </c>
      <c r="L963" s="1" t="s">
        <v>57</v>
      </c>
      <c r="M963" s="1" t="s">
        <v>457</v>
      </c>
      <c r="N963" s="1" t="s">
        <v>19</v>
      </c>
      <c r="O963" s="1">
        <v>0</v>
      </c>
      <c r="P963" s="1" t="s">
        <v>30</v>
      </c>
      <c r="Q963" s="1" t="s">
        <v>21</v>
      </c>
      <c r="R963" s="1" t="s">
        <v>1697</v>
      </c>
      <c r="S963" s="1" t="s">
        <v>777</v>
      </c>
      <c r="T963" s="1"/>
      <c r="U963" s="3" t="s">
        <v>2077</v>
      </c>
      <c r="V963">
        <v>43328</v>
      </c>
    </row>
    <row r="964" spans="1:22" ht="12.75" x14ac:dyDescent="0.2">
      <c r="A964" s="2">
        <v>43328.88770269676</v>
      </c>
      <c r="B964" s="1" t="s">
        <v>22</v>
      </c>
      <c r="C964" s="1" t="s">
        <v>2087</v>
      </c>
      <c r="D964" s="1">
        <v>36</v>
      </c>
      <c r="E964" s="1">
        <v>46</v>
      </c>
      <c r="F964" s="1">
        <v>3</v>
      </c>
      <c r="G964" s="1" t="s">
        <v>43</v>
      </c>
      <c r="H964" s="1" t="s">
        <v>26</v>
      </c>
      <c r="I964" s="1" t="s">
        <v>0</v>
      </c>
      <c r="K964" s="1" t="s">
        <v>27</v>
      </c>
      <c r="L964" s="1" t="s">
        <v>57</v>
      </c>
      <c r="M964" s="1" t="s">
        <v>457</v>
      </c>
      <c r="N964" s="1" t="s">
        <v>19</v>
      </c>
      <c r="O964" s="1">
        <v>0</v>
      </c>
      <c r="P964" s="1" t="s">
        <v>635</v>
      </c>
      <c r="Q964" s="1" t="s">
        <v>21</v>
      </c>
      <c r="R964" s="1" t="s">
        <v>2088</v>
      </c>
      <c r="S964" s="1" t="s">
        <v>420</v>
      </c>
      <c r="T964" s="1"/>
      <c r="U964" s="3" t="s">
        <v>856</v>
      </c>
      <c r="V964">
        <v>43328</v>
      </c>
    </row>
    <row r="965" spans="1:22" ht="12.75" x14ac:dyDescent="0.2">
      <c r="A965" s="2">
        <v>43328.889038564812</v>
      </c>
      <c r="B965" s="1" t="s">
        <v>36</v>
      </c>
      <c r="C965" s="1" t="s">
        <v>2089</v>
      </c>
      <c r="D965" s="1">
        <v>51</v>
      </c>
      <c r="E965" s="1">
        <v>203</v>
      </c>
      <c r="F965" s="1">
        <v>3</v>
      </c>
      <c r="G965" s="1" t="s">
        <v>43</v>
      </c>
      <c r="H965" s="1" t="s">
        <v>26</v>
      </c>
      <c r="I965" s="1" t="s">
        <v>0</v>
      </c>
      <c r="K965" s="1" t="s">
        <v>27</v>
      </c>
      <c r="L965" s="1" t="s">
        <v>57</v>
      </c>
      <c r="M965" s="1" t="s">
        <v>457</v>
      </c>
      <c r="N965" s="1" t="s">
        <v>19</v>
      </c>
      <c r="O965" s="1">
        <v>0</v>
      </c>
      <c r="P965" s="1" t="s">
        <v>262</v>
      </c>
      <c r="Q965" s="1" t="s">
        <v>21</v>
      </c>
      <c r="R965" s="1" t="s">
        <v>2089</v>
      </c>
      <c r="S965" s="1" t="s">
        <v>777</v>
      </c>
      <c r="T965" s="1"/>
      <c r="U965" s="3" t="s">
        <v>1709</v>
      </c>
      <c r="V965">
        <v>43328</v>
      </c>
    </row>
    <row r="966" spans="1:22" ht="12.75" x14ac:dyDescent="0.2">
      <c r="A966" s="2">
        <v>43328.900838726855</v>
      </c>
      <c r="B966" s="1" t="s">
        <v>15</v>
      </c>
      <c r="C966" s="1" t="s">
        <v>2090</v>
      </c>
      <c r="D966" s="1">
        <v>30</v>
      </c>
      <c r="E966" s="1">
        <v>29</v>
      </c>
      <c r="F966" s="1">
        <v>1</v>
      </c>
      <c r="G966" s="4" t="s">
        <v>786</v>
      </c>
      <c r="H966" s="1" t="s">
        <v>26</v>
      </c>
      <c r="I966" s="1" t="s">
        <v>0</v>
      </c>
      <c r="K966" s="1" t="s">
        <v>27</v>
      </c>
      <c r="L966" s="1" t="s">
        <v>57</v>
      </c>
      <c r="M966" s="1" t="s">
        <v>457</v>
      </c>
      <c r="N966" s="1" t="s">
        <v>19</v>
      </c>
      <c r="O966" s="1">
        <v>0</v>
      </c>
      <c r="P966" s="1" t="s">
        <v>20</v>
      </c>
      <c r="Q966" s="1" t="s">
        <v>21</v>
      </c>
      <c r="R966" s="1" t="s">
        <v>2053</v>
      </c>
      <c r="S966" s="1" t="s">
        <v>771</v>
      </c>
      <c r="T966" s="1"/>
      <c r="U966" s="3" t="s">
        <v>2054</v>
      </c>
      <c r="V966">
        <v>43326</v>
      </c>
    </row>
    <row r="967" spans="1:22" ht="12.75" x14ac:dyDescent="0.2">
      <c r="A967" s="2">
        <v>43329.324583182868</v>
      </c>
      <c r="B967" s="1" t="s">
        <v>36</v>
      </c>
      <c r="C967" s="1" t="s">
        <v>2091</v>
      </c>
      <c r="D967" s="1">
        <v>35</v>
      </c>
      <c r="E967" s="1">
        <v>142</v>
      </c>
      <c r="F967" s="1">
        <v>1</v>
      </c>
      <c r="G967" s="1" t="s">
        <v>43</v>
      </c>
      <c r="H967" s="1" t="s">
        <v>26</v>
      </c>
      <c r="I967" s="1" t="s">
        <v>0</v>
      </c>
      <c r="K967" s="1" t="s">
        <v>27</v>
      </c>
      <c r="L967" s="1" t="s">
        <v>57</v>
      </c>
      <c r="M967" s="1" t="s">
        <v>457</v>
      </c>
      <c r="N967" s="1" t="s">
        <v>19</v>
      </c>
      <c r="O967" s="1">
        <v>0</v>
      </c>
      <c r="P967" s="1" t="s">
        <v>324</v>
      </c>
      <c r="Q967" s="1" t="s">
        <v>21</v>
      </c>
      <c r="R967" s="1" t="s">
        <v>2091</v>
      </c>
      <c r="S967" s="1" t="s">
        <v>777</v>
      </c>
      <c r="T967" s="1"/>
      <c r="U967" s="3" t="s">
        <v>856</v>
      </c>
      <c r="V967">
        <v>43329</v>
      </c>
    </row>
    <row r="968" spans="1:22" ht="12.75" x14ac:dyDescent="0.2">
      <c r="A968" s="2">
        <v>43329.329114652777</v>
      </c>
      <c r="B968" s="1" t="s">
        <v>15</v>
      </c>
      <c r="C968" s="1" t="s">
        <v>2092</v>
      </c>
      <c r="D968" s="1">
        <v>68</v>
      </c>
      <c r="E968" s="1">
        <v>13</v>
      </c>
      <c r="F968" s="1">
        <v>2</v>
      </c>
      <c r="G968" s="4" t="s">
        <v>786</v>
      </c>
      <c r="H968" s="1" t="s">
        <v>26</v>
      </c>
      <c r="I968" s="1" t="s">
        <v>0</v>
      </c>
      <c r="K968" s="1" t="s">
        <v>16</v>
      </c>
      <c r="L968" s="1" t="s">
        <v>28</v>
      </c>
      <c r="M968" s="1" t="s">
        <v>29</v>
      </c>
      <c r="N968" s="1" t="s">
        <v>39</v>
      </c>
      <c r="O968" s="1">
        <v>1000</v>
      </c>
      <c r="P968" s="1" t="s">
        <v>200</v>
      </c>
      <c r="Q968" s="1" t="s">
        <v>21</v>
      </c>
      <c r="R968" s="1" t="s">
        <v>2054</v>
      </c>
      <c r="S968" s="1" t="s">
        <v>771</v>
      </c>
      <c r="T968" s="1"/>
      <c r="U968" s="3" t="s">
        <v>202</v>
      </c>
      <c r="V968">
        <v>43301</v>
      </c>
    </row>
    <row r="969" spans="1:22" ht="12.75" x14ac:dyDescent="0.2">
      <c r="A969" s="2">
        <v>43329.363652060187</v>
      </c>
      <c r="B969" s="1" t="s">
        <v>15</v>
      </c>
      <c r="C969" s="1" t="s">
        <v>2093</v>
      </c>
      <c r="D969" s="1">
        <v>43</v>
      </c>
      <c r="E969" s="1" t="s">
        <v>1455</v>
      </c>
      <c r="F969" s="1">
        <v>1</v>
      </c>
      <c r="G969" s="4" t="s">
        <v>786</v>
      </c>
      <c r="H969" s="1" t="s">
        <v>26</v>
      </c>
      <c r="I969" s="1" t="s">
        <v>0</v>
      </c>
      <c r="K969" s="1" t="s">
        <v>50</v>
      </c>
      <c r="L969" s="1" t="s">
        <v>57</v>
      </c>
      <c r="M969" s="1" t="s">
        <v>457</v>
      </c>
      <c r="N969" s="1" t="s">
        <v>19</v>
      </c>
      <c r="O969" s="1">
        <v>0</v>
      </c>
      <c r="P969" s="1" t="s">
        <v>58</v>
      </c>
      <c r="Q969" s="1" t="s">
        <v>21</v>
      </c>
      <c r="R969" s="1" t="s">
        <v>2094</v>
      </c>
      <c r="S969" s="1" t="s">
        <v>2095</v>
      </c>
      <c r="T969" s="1"/>
      <c r="U969" s="3" t="s">
        <v>2096</v>
      </c>
      <c r="V969">
        <v>43301</v>
      </c>
    </row>
    <row r="970" spans="1:22" ht="12.75" x14ac:dyDescent="0.2">
      <c r="A970" s="2">
        <v>43329.368429849535</v>
      </c>
      <c r="B970" s="1" t="s">
        <v>36</v>
      </c>
      <c r="C970" s="1" t="s">
        <v>2094</v>
      </c>
      <c r="D970" s="1">
        <v>46</v>
      </c>
      <c r="E970" s="1" t="s">
        <v>1455</v>
      </c>
      <c r="F970" s="1">
        <v>1</v>
      </c>
      <c r="G970" s="4" t="s">
        <v>786</v>
      </c>
      <c r="H970" s="1" t="s">
        <v>26</v>
      </c>
      <c r="I970" s="1" t="s">
        <v>0</v>
      </c>
      <c r="K970" s="1" t="s">
        <v>27</v>
      </c>
      <c r="L970" s="1" t="s">
        <v>17</v>
      </c>
      <c r="M970" s="1" t="s">
        <v>29</v>
      </c>
      <c r="N970" s="1" t="s">
        <v>19</v>
      </c>
      <c r="O970" s="1">
        <v>0</v>
      </c>
      <c r="P970" s="1" t="s">
        <v>58</v>
      </c>
      <c r="Q970" s="1" t="s">
        <v>21</v>
      </c>
      <c r="R970" s="1" t="s">
        <v>2094</v>
      </c>
      <c r="S970" s="1" t="s">
        <v>1665</v>
      </c>
      <c r="T970" s="1"/>
      <c r="U970" s="3" t="s">
        <v>2096</v>
      </c>
      <c r="V970">
        <v>43301</v>
      </c>
    </row>
    <row r="971" spans="1:22" ht="12.75" x14ac:dyDescent="0.2">
      <c r="A971" s="2">
        <v>43329.373020590283</v>
      </c>
      <c r="B971" s="1" t="s">
        <v>15</v>
      </c>
      <c r="C971" s="1" t="s">
        <v>2099</v>
      </c>
      <c r="D971" s="1">
        <v>47</v>
      </c>
      <c r="E971" s="1" t="s">
        <v>1534</v>
      </c>
      <c r="F971" s="1">
        <v>4</v>
      </c>
      <c r="G971" s="4" t="s">
        <v>786</v>
      </c>
      <c r="H971" s="1" t="s">
        <v>26</v>
      </c>
      <c r="I971" s="1" t="s">
        <v>0</v>
      </c>
      <c r="K971" s="1" t="s">
        <v>27</v>
      </c>
      <c r="L971" s="1" t="s">
        <v>17</v>
      </c>
      <c r="M971" s="1" t="s">
        <v>289</v>
      </c>
      <c r="N971" s="1" t="s">
        <v>19</v>
      </c>
      <c r="O971" s="1">
        <v>0</v>
      </c>
      <c r="P971" s="1" t="s">
        <v>84</v>
      </c>
      <c r="Q971" s="1" t="s">
        <v>21</v>
      </c>
      <c r="R971" s="1" t="s">
        <v>2100</v>
      </c>
      <c r="S971" s="1" t="s">
        <v>771</v>
      </c>
      <c r="T971" s="1"/>
      <c r="U971" s="3" t="s">
        <v>2101</v>
      </c>
      <c r="V971">
        <v>43308</v>
      </c>
    </row>
    <row r="972" spans="1:22" ht="12.75" x14ac:dyDescent="0.2">
      <c r="A972" s="2">
        <v>43329.373191273145</v>
      </c>
      <c r="B972" s="1" t="s">
        <v>22</v>
      </c>
      <c r="C972" s="1" t="s">
        <v>2102</v>
      </c>
      <c r="D972" s="1">
        <v>46</v>
      </c>
      <c r="E972" s="1" t="s">
        <v>284</v>
      </c>
      <c r="F972" s="1">
        <v>1</v>
      </c>
      <c r="G972" s="4" t="s">
        <v>786</v>
      </c>
      <c r="H972" s="1" t="s">
        <v>26</v>
      </c>
      <c r="I972" s="1" t="s">
        <v>0</v>
      </c>
      <c r="K972" s="1" t="s">
        <v>50</v>
      </c>
      <c r="L972" s="1" t="s">
        <v>57</v>
      </c>
      <c r="M972" s="1" t="s">
        <v>457</v>
      </c>
      <c r="N972" s="1" t="s">
        <v>19</v>
      </c>
      <c r="O972" s="1">
        <v>0</v>
      </c>
      <c r="P972" s="1" t="s">
        <v>449</v>
      </c>
      <c r="Q972" s="1" t="s">
        <v>21</v>
      </c>
      <c r="R972" s="1" t="s">
        <v>2102</v>
      </c>
      <c r="S972" s="1" t="s">
        <v>771</v>
      </c>
      <c r="T972" s="1"/>
      <c r="U972" s="3" t="s">
        <v>2054</v>
      </c>
      <c r="V972">
        <v>43308</v>
      </c>
    </row>
    <row r="973" spans="1:22" ht="12.75" x14ac:dyDescent="0.2">
      <c r="A973" s="2">
        <v>43329.374076087959</v>
      </c>
      <c r="B973" s="1" t="s">
        <v>36</v>
      </c>
      <c r="C973" s="1" t="s">
        <v>2097</v>
      </c>
      <c r="D973" s="1">
        <v>64</v>
      </c>
      <c r="E973" s="1" t="s">
        <v>281</v>
      </c>
      <c r="F973" s="1">
        <v>3</v>
      </c>
      <c r="G973" s="4" t="s">
        <v>786</v>
      </c>
      <c r="H973" s="1" t="s">
        <v>26</v>
      </c>
      <c r="I973" s="1" t="s">
        <v>0</v>
      </c>
      <c r="K973" s="1" t="s">
        <v>50</v>
      </c>
      <c r="L973" s="1" t="s">
        <v>57</v>
      </c>
      <c r="M973" s="1" t="s">
        <v>457</v>
      </c>
      <c r="N973" s="1" t="s">
        <v>19</v>
      </c>
      <c r="O973" s="1">
        <v>0</v>
      </c>
      <c r="P973" s="1" t="s">
        <v>58</v>
      </c>
      <c r="Q973" s="1" t="s">
        <v>21</v>
      </c>
      <c r="R973" s="1" t="s">
        <v>2097</v>
      </c>
      <c r="S973" s="1" t="s">
        <v>771</v>
      </c>
      <c r="T973" s="1"/>
      <c r="U973" s="3" t="s">
        <v>2103</v>
      </c>
      <c r="V973">
        <v>43304</v>
      </c>
    </row>
    <row r="974" spans="1:22" ht="12.75" x14ac:dyDescent="0.2">
      <c r="A974" s="2">
        <v>43329.374787511573</v>
      </c>
      <c r="B974" s="1" t="s">
        <v>15</v>
      </c>
      <c r="C974" s="1" t="s">
        <v>2104</v>
      </c>
      <c r="D974" s="1">
        <v>58</v>
      </c>
      <c r="E974" s="1" t="s">
        <v>2105</v>
      </c>
      <c r="F974" s="1">
        <v>1</v>
      </c>
      <c r="G974" s="4" t="s">
        <v>786</v>
      </c>
      <c r="H974" s="1" t="s">
        <v>26</v>
      </c>
      <c r="I974" s="1" t="s">
        <v>0</v>
      </c>
      <c r="K974" s="1" t="s">
        <v>27</v>
      </c>
      <c r="L974" s="1" t="s">
        <v>17</v>
      </c>
      <c r="M974" s="1" t="s">
        <v>289</v>
      </c>
      <c r="N974" s="1" t="s">
        <v>19</v>
      </c>
      <c r="O974" s="1">
        <v>0</v>
      </c>
      <c r="P974" s="1" t="s">
        <v>58</v>
      </c>
      <c r="Q974" s="1" t="s">
        <v>21</v>
      </c>
      <c r="R974" s="1" t="s">
        <v>2094</v>
      </c>
      <c r="S974" s="1" t="s">
        <v>1665</v>
      </c>
      <c r="T974" s="1"/>
      <c r="U974" s="3" t="s">
        <v>2096</v>
      </c>
      <c r="V974">
        <v>43301</v>
      </c>
    </row>
    <row r="975" spans="1:22" ht="12.75" x14ac:dyDescent="0.2">
      <c r="A975" s="2">
        <v>43329.376565671293</v>
      </c>
      <c r="B975" s="1" t="s">
        <v>22</v>
      </c>
      <c r="C975" s="1" t="s">
        <v>2106</v>
      </c>
      <c r="D975" s="1">
        <v>51</v>
      </c>
      <c r="E975" s="1">
        <v>23</v>
      </c>
      <c r="F975" s="1">
        <v>6</v>
      </c>
      <c r="G975" s="4" t="s">
        <v>786</v>
      </c>
      <c r="H975" s="1" t="s">
        <v>26</v>
      </c>
      <c r="I975" s="1" t="s">
        <v>0</v>
      </c>
      <c r="K975" s="1" t="s">
        <v>50</v>
      </c>
      <c r="L975" s="1" t="s">
        <v>57</v>
      </c>
      <c r="M975" s="1" t="s">
        <v>457</v>
      </c>
      <c r="N975" s="1" t="s">
        <v>19</v>
      </c>
      <c r="O975" s="1">
        <v>0</v>
      </c>
      <c r="P975" s="1" t="s">
        <v>20</v>
      </c>
      <c r="Q975" s="1" t="s">
        <v>21</v>
      </c>
      <c r="R975" s="1" t="s">
        <v>2106</v>
      </c>
      <c r="S975" s="1" t="s">
        <v>771</v>
      </c>
      <c r="T975" s="1"/>
      <c r="U975" s="3" t="s">
        <v>2054</v>
      </c>
      <c r="V975">
        <v>43304</v>
      </c>
    </row>
    <row r="976" spans="1:22" ht="12.75" x14ac:dyDescent="0.2">
      <c r="A976" s="2">
        <v>43329.376897916663</v>
      </c>
      <c r="B976" s="1" t="s">
        <v>36</v>
      </c>
      <c r="C976" s="1" t="s">
        <v>2107</v>
      </c>
      <c r="D976" s="1">
        <v>57</v>
      </c>
      <c r="E976" s="1">
        <v>79</v>
      </c>
      <c r="F976" s="1">
        <v>1</v>
      </c>
      <c r="G976" s="4" t="s">
        <v>786</v>
      </c>
      <c r="H976" s="1" t="s">
        <v>26</v>
      </c>
      <c r="I976" s="1" t="s">
        <v>0</v>
      </c>
      <c r="K976" s="1" t="s">
        <v>50</v>
      </c>
      <c r="L976" s="1" t="s">
        <v>57</v>
      </c>
      <c r="M976" s="1" t="s">
        <v>457</v>
      </c>
      <c r="N976" s="1" t="s">
        <v>19</v>
      </c>
      <c r="O976" s="1">
        <v>0</v>
      </c>
      <c r="P976" s="1" t="s">
        <v>20</v>
      </c>
      <c r="Q976" s="1" t="s">
        <v>21</v>
      </c>
      <c r="R976" s="1" t="s">
        <v>2108</v>
      </c>
      <c r="S976" s="1" t="s">
        <v>771</v>
      </c>
      <c r="T976" s="1"/>
      <c r="U976" s="3" t="s">
        <v>2054</v>
      </c>
      <c r="V976">
        <v>43308</v>
      </c>
    </row>
    <row r="977" spans="1:22" ht="12.75" x14ac:dyDescent="0.2">
      <c r="A977" s="2">
        <v>43329.378090324069</v>
      </c>
      <c r="B977" s="1" t="s">
        <v>15</v>
      </c>
      <c r="C977" s="1" t="s">
        <v>2109</v>
      </c>
      <c r="D977" s="1">
        <v>47</v>
      </c>
      <c r="E977" s="1">
        <v>23</v>
      </c>
      <c r="F977" s="1">
        <v>6</v>
      </c>
      <c r="G977" s="4" t="s">
        <v>786</v>
      </c>
      <c r="H977" s="1" t="s">
        <v>26</v>
      </c>
      <c r="I977" s="1" t="s">
        <v>0</v>
      </c>
      <c r="K977" s="1" t="s">
        <v>50</v>
      </c>
      <c r="L977" s="1" t="s">
        <v>57</v>
      </c>
      <c r="M977" s="1" t="s">
        <v>457</v>
      </c>
      <c r="N977" s="1" t="s">
        <v>19</v>
      </c>
      <c r="O977" s="1">
        <v>0</v>
      </c>
      <c r="P977" s="1" t="s">
        <v>20</v>
      </c>
      <c r="Q977" s="1" t="s">
        <v>21</v>
      </c>
      <c r="R977" s="1" t="s">
        <v>2110</v>
      </c>
      <c r="S977" s="1" t="s">
        <v>771</v>
      </c>
      <c r="T977" s="1"/>
      <c r="U977" s="3" t="s">
        <v>2054</v>
      </c>
      <c r="V977">
        <v>43304</v>
      </c>
    </row>
    <row r="978" spans="1:22" ht="12.75" x14ac:dyDescent="0.2">
      <c r="A978" s="2">
        <v>43329.380109768521</v>
      </c>
      <c r="B978" s="1" t="s">
        <v>36</v>
      </c>
      <c r="C978" s="1" t="s">
        <v>2111</v>
      </c>
      <c r="D978" s="1">
        <v>44</v>
      </c>
      <c r="E978" s="1" t="s">
        <v>1534</v>
      </c>
      <c r="F978" s="1">
        <v>4</v>
      </c>
      <c r="G978" s="4" t="s">
        <v>786</v>
      </c>
      <c r="H978" s="1" t="s">
        <v>26</v>
      </c>
      <c r="I978" s="1" t="s">
        <v>0</v>
      </c>
      <c r="K978" s="1" t="s">
        <v>27</v>
      </c>
      <c r="L978" s="1" t="s">
        <v>57</v>
      </c>
      <c r="M978" s="1" t="s">
        <v>457</v>
      </c>
      <c r="N978" s="1" t="s">
        <v>19</v>
      </c>
      <c r="O978" s="1">
        <v>0</v>
      </c>
      <c r="P978" s="1" t="s">
        <v>58</v>
      </c>
      <c r="Q978" s="1" t="s">
        <v>21</v>
      </c>
      <c r="R978" s="1" t="s">
        <v>2112</v>
      </c>
      <c r="S978" s="1" t="s">
        <v>771</v>
      </c>
      <c r="T978" s="1"/>
      <c r="U978" s="3" t="s">
        <v>2113</v>
      </c>
      <c r="V978">
        <v>43308</v>
      </c>
    </row>
    <row r="979" spans="1:22" ht="12.75" x14ac:dyDescent="0.2">
      <c r="A979" s="2">
        <v>43329.381435682866</v>
      </c>
      <c r="B979" s="1" t="s">
        <v>36</v>
      </c>
      <c r="C979" s="1" t="s">
        <v>2114</v>
      </c>
      <c r="D979" s="1">
        <v>54</v>
      </c>
      <c r="E979" s="1">
        <v>5</v>
      </c>
      <c r="F979" s="1">
        <v>2</v>
      </c>
      <c r="G979" s="4" t="s">
        <v>786</v>
      </c>
      <c r="H979" s="1" t="s">
        <v>26</v>
      </c>
      <c r="I979" s="1" t="s">
        <v>0</v>
      </c>
      <c r="K979" s="1" t="s">
        <v>27</v>
      </c>
      <c r="L979" s="1" t="s">
        <v>57</v>
      </c>
      <c r="M979" s="1" t="s">
        <v>457</v>
      </c>
      <c r="N979" s="1" t="s">
        <v>19</v>
      </c>
      <c r="O979" s="1">
        <v>0</v>
      </c>
      <c r="P979" s="1" t="s">
        <v>471</v>
      </c>
      <c r="Q979" s="1" t="s">
        <v>21</v>
      </c>
      <c r="R979" s="1" t="s">
        <v>2115</v>
      </c>
      <c r="S979" s="1" t="s">
        <v>148</v>
      </c>
      <c r="T979" s="1"/>
      <c r="U979" s="3" t="s">
        <v>2116</v>
      </c>
      <c r="V979">
        <v>43307</v>
      </c>
    </row>
    <row r="980" spans="1:22" ht="12.75" x14ac:dyDescent="0.2">
      <c r="A980" s="2">
        <v>43329.382261863429</v>
      </c>
      <c r="B980" s="1" t="s">
        <v>36</v>
      </c>
      <c r="C980" s="1" t="s">
        <v>2117</v>
      </c>
      <c r="D980" s="1">
        <v>61</v>
      </c>
      <c r="E980" s="1">
        <v>44</v>
      </c>
      <c r="F980" s="1">
        <v>1</v>
      </c>
      <c r="G980" s="4" t="s">
        <v>786</v>
      </c>
      <c r="H980" s="1" t="s">
        <v>26</v>
      </c>
      <c r="I980" s="1" t="s">
        <v>0</v>
      </c>
      <c r="K980" s="1" t="s">
        <v>27</v>
      </c>
      <c r="L980" s="1" t="s">
        <v>57</v>
      </c>
      <c r="M980" s="1" t="s">
        <v>457</v>
      </c>
      <c r="N980" s="1" t="s">
        <v>19</v>
      </c>
      <c r="O980" s="1">
        <v>0</v>
      </c>
      <c r="P980" s="1" t="s">
        <v>20</v>
      </c>
      <c r="Q980" s="1" t="s">
        <v>21</v>
      </c>
      <c r="R980" s="1" t="s">
        <v>2118</v>
      </c>
      <c r="S980" s="1" t="s">
        <v>771</v>
      </c>
      <c r="T980" s="1"/>
      <c r="U980" s="3" t="s">
        <v>2054</v>
      </c>
      <c r="V980">
        <v>43307</v>
      </c>
    </row>
    <row r="981" spans="1:22" ht="12.75" x14ac:dyDescent="0.2">
      <c r="A981" s="2">
        <v>43329.3829916088</v>
      </c>
      <c r="B981" s="1" t="s">
        <v>15</v>
      </c>
      <c r="C981" s="1" t="s">
        <v>2119</v>
      </c>
      <c r="D981" s="1">
        <v>41</v>
      </c>
      <c r="E981" s="1" t="s">
        <v>284</v>
      </c>
      <c r="F981" s="1">
        <v>1</v>
      </c>
      <c r="G981" s="4" t="s">
        <v>786</v>
      </c>
      <c r="H981" s="1" t="s">
        <v>26</v>
      </c>
      <c r="I981" s="1" t="s">
        <v>0</v>
      </c>
      <c r="K981" s="1" t="s">
        <v>27</v>
      </c>
      <c r="L981" s="1" t="s">
        <v>136</v>
      </c>
      <c r="M981" s="1" t="s">
        <v>289</v>
      </c>
      <c r="N981" s="1" t="s">
        <v>19</v>
      </c>
      <c r="O981" s="6">
        <v>0</v>
      </c>
      <c r="P981" s="1" t="s">
        <v>449</v>
      </c>
      <c r="Q981" s="1" t="s">
        <v>21</v>
      </c>
      <c r="R981" s="1" t="s">
        <v>2102</v>
      </c>
      <c r="S981" s="1" t="s">
        <v>771</v>
      </c>
      <c r="T981" s="1"/>
      <c r="U981" s="3" t="s">
        <v>2054</v>
      </c>
      <c r="V981">
        <v>43308</v>
      </c>
    </row>
    <row r="982" spans="1:22" ht="12.75" x14ac:dyDescent="0.2">
      <c r="A982" s="2">
        <v>43329.384640752316</v>
      </c>
      <c r="B982" s="1" t="s">
        <v>36</v>
      </c>
      <c r="C982" s="1" t="s">
        <v>2120</v>
      </c>
      <c r="D982" s="1">
        <v>51</v>
      </c>
      <c r="E982" s="1">
        <v>18</v>
      </c>
      <c r="F982" s="1">
        <v>2</v>
      </c>
      <c r="G982" s="4" t="s">
        <v>786</v>
      </c>
      <c r="H982" s="1" t="s">
        <v>26</v>
      </c>
      <c r="I982" s="1" t="s">
        <v>0</v>
      </c>
      <c r="K982" s="1" t="s">
        <v>27</v>
      </c>
      <c r="L982" s="1" t="s">
        <v>17</v>
      </c>
      <c r="M982" s="1" t="s">
        <v>29</v>
      </c>
      <c r="N982" s="1" t="s">
        <v>19</v>
      </c>
      <c r="O982" s="1">
        <v>0</v>
      </c>
      <c r="P982" s="1" t="s">
        <v>341</v>
      </c>
      <c r="Q982" s="1" t="s">
        <v>21</v>
      </c>
      <c r="R982" s="1" t="s">
        <v>2121</v>
      </c>
      <c r="S982" s="1" t="s">
        <v>148</v>
      </c>
      <c r="T982" s="1"/>
      <c r="U982" s="3" t="s">
        <v>2122</v>
      </c>
      <c r="V982">
        <v>43307</v>
      </c>
    </row>
    <row r="983" spans="1:22" ht="12.75" x14ac:dyDescent="0.2">
      <c r="A983" s="2">
        <v>43329.385637430554</v>
      </c>
      <c r="B983" s="1" t="s">
        <v>15</v>
      </c>
      <c r="C983" s="1" t="s">
        <v>2123</v>
      </c>
      <c r="D983" s="1">
        <v>53</v>
      </c>
      <c r="E983" s="1" t="s">
        <v>66</v>
      </c>
      <c r="F983" s="1">
        <v>1</v>
      </c>
      <c r="G983" s="4" t="s">
        <v>786</v>
      </c>
      <c r="H983" s="1" t="s">
        <v>26</v>
      </c>
      <c r="I983" s="1" t="s">
        <v>0</v>
      </c>
      <c r="K983" s="1" t="s">
        <v>27</v>
      </c>
      <c r="L983" s="1" t="s">
        <v>57</v>
      </c>
      <c r="M983" s="1" t="s">
        <v>457</v>
      </c>
      <c r="N983" s="1" t="s">
        <v>19</v>
      </c>
      <c r="O983" s="1">
        <v>0</v>
      </c>
      <c r="P983" s="1" t="s">
        <v>20</v>
      </c>
      <c r="Q983" s="1" t="s">
        <v>21</v>
      </c>
      <c r="R983" s="1" t="s">
        <v>2108</v>
      </c>
      <c r="S983" s="1" t="s">
        <v>771</v>
      </c>
      <c r="T983" s="1"/>
      <c r="U983" s="3" t="s">
        <v>2124</v>
      </c>
      <c r="V983">
        <v>43308</v>
      </c>
    </row>
    <row r="984" spans="1:22" ht="12.75" x14ac:dyDescent="0.2">
      <c r="A984" s="2">
        <v>43329.388628900459</v>
      </c>
      <c r="B984" s="1" t="s">
        <v>22</v>
      </c>
      <c r="C984" s="1" t="s">
        <v>2125</v>
      </c>
      <c r="D984" s="1">
        <v>52</v>
      </c>
      <c r="E984" s="1">
        <v>16</v>
      </c>
      <c r="F984" s="1">
        <v>1</v>
      </c>
      <c r="G984" s="4" t="s">
        <v>786</v>
      </c>
      <c r="H984" s="1" t="s">
        <v>26</v>
      </c>
      <c r="I984" s="1" t="s">
        <v>0</v>
      </c>
      <c r="K984" s="1" t="s">
        <v>27</v>
      </c>
      <c r="L984" s="1" t="s">
        <v>57</v>
      </c>
      <c r="M984" s="1" t="s">
        <v>457</v>
      </c>
      <c r="N984" s="1" t="s">
        <v>19</v>
      </c>
      <c r="O984" s="1">
        <v>0</v>
      </c>
      <c r="P984" s="1" t="s">
        <v>20</v>
      </c>
      <c r="Q984" s="1" t="s">
        <v>21</v>
      </c>
      <c r="R984" s="1" t="s">
        <v>2125</v>
      </c>
      <c r="S984" s="1" t="s">
        <v>771</v>
      </c>
      <c r="T984" s="1"/>
      <c r="U984" s="3" t="s">
        <v>2054</v>
      </c>
      <c r="V984">
        <v>43308</v>
      </c>
    </row>
    <row r="985" spans="1:22" ht="12.75" x14ac:dyDescent="0.2">
      <c r="A985" s="2">
        <v>43329.389426145834</v>
      </c>
      <c r="B985" s="1" t="s">
        <v>22</v>
      </c>
      <c r="C985" s="1" t="s">
        <v>2126</v>
      </c>
      <c r="D985" s="1">
        <v>70</v>
      </c>
      <c r="E985" s="1">
        <v>28</v>
      </c>
      <c r="F985" s="1">
        <v>2</v>
      </c>
      <c r="G985" s="4" t="s">
        <v>786</v>
      </c>
      <c r="H985" s="1" t="s">
        <v>26</v>
      </c>
      <c r="I985" s="1" t="s">
        <v>0</v>
      </c>
      <c r="K985" s="1" t="s">
        <v>16</v>
      </c>
      <c r="L985" s="1" t="s">
        <v>17</v>
      </c>
      <c r="M985" s="1" t="s">
        <v>289</v>
      </c>
      <c r="N985" s="1" t="s">
        <v>19</v>
      </c>
      <c r="O985" s="1">
        <v>0</v>
      </c>
      <c r="P985" s="1" t="s">
        <v>1292</v>
      </c>
      <c r="Q985" s="1" t="s">
        <v>21</v>
      </c>
      <c r="R985" s="1" t="s">
        <v>2127</v>
      </c>
      <c r="S985" s="1" t="s">
        <v>148</v>
      </c>
      <c r="T985" s="1"/>
      <c r="U985" s="3" t="s">
        <v>2116</v>
      </c>
      <c r="V985">
        <v>241634</v>
      </c>
    </row>
    <row r="986" spans="1:22" ht="12.75" x14ac:dyDescent="0.2">
      <c r="A986" s="2">
        <v>43329.389954675928</v>
      </c>
      <c r="B986" s="1" t="s">
        <v>15</v>
      </c>
      <c r="C986" s="1" t="s">
        <v>2128</v>
      </c>
      <c r="D986" s="1">
        <v>59</v>
      </c>
      <c r="E986" s="1">
        <v>79</v>
      </c>
      <c r="F986" s="1">
        <v>1</v>
      </c>
      <c r="G986" s="4" t="s">
        <v>786</v>
      </c>
      <c r="H986" s="1" t="s">
        <v>26</v>
      </c>
      <c r="I986" s="1" t="s">
        <v>0</v>
      </c>
      <c r="K986" s="1" t="s">
        <v>50</v>
      </c>
      <c r="L986" s="1" t="s">
        <v>17</v>
      </c>
      <c r="M986" s="1" t="s">
        <v>289</v>
      </c>
      <c r="N986" s="1" t="s">
        <v>19</v>
      </c>
      <c r="O986" s="1">
        <v>0</v>
      </c>
      <c r="P986" s="1" t="s">
        <v>294</v>
      </c>
      <c r="Q986" s="1" t="s">
        <v>21</v>
      </c>
      <c r="R986" s="1" t="s">
        <v>2108</v>
      </c>
      <c r="S986" s="1" t="s">
        <v>771</v>
      </c>
      <c r="T986" s="1"/>
      <c r="U986" s="3" t="s">
        <v>2054</v>
      </c>
      <c r="V986">
        <v>43308</v>
      </c>
    </row>
    <row r="987" spans="1:22" ht="12.75" x14ac:dyDescent="0.2">
      <c r="A987" s="2">
        <v>43329.392784039352</v>
      </c>
      <c r="B987" s="1" t="s">
        <v>15</v>
      </c>
      <c r="C987" s="1" t="s">
        <v>2129</v>
      </c>
      <c r="D987" s="1">
        <v>51</v>
      </c>
      <c r="E987" s="1">
        <v>30</v>
      </c>
      <c r="F987" s="1">
        <v>4</v>
      </c>
      <c r="G987" s="4" t="s">
        <v>786</v>
      </c>
      <c r="H987" s="1" t="s">
        <v>26</v>
      </c>
      <c r="I987" s="1" t="s">
        <v>0</v>
      </c>
      <c r="K987" s="1" t="s">
        <v>103</v>
      </c>
      <c r="L987" s="1" t="s">
        <v>17</v>
      </c>
      <c r="M987" s="1" t="s">
        <v>289</v>
      </c>
      <c r="N987" s="1" t="s">
        <v>19</v>
      </c>
      <c r="O987" s="1">
        <v>0</v>
      </c>
      <c r="P987" s="1" t="s">
        <v>2130</v>
      </c>
      <c r="Q987" s="1" t="s">
        <v>21</v>
      </c>
      <c r="R987" s="1" t="s">
        <v>2131</v>
      </c>
      <c r="S987" s="1" t="s">
        <v>2132</v>
      </c>
      <c r="T987" s="1"/>
      <c r="U987" s="3" t="s">
        <v>171</v>
      </c>
      <c r="V987">
        <v>43308</v>
      </c>
    </row>
    <row r="988" spans="1:22" ht="12.75" x14ac:dyDescent="0.2">
      <c r="A988" s="2">
        <v>43329.390590509254</v>
      </c>
      <c r="B988" s="1" t="s">
        <v>15</v>
      </c>
      <c r="C988" s="1" t="s">
        <v>2133</v>
      </c>
      <c r="D988" s="1">
        <v>52</v>
      </c>
      <c r="E988" s="1">
        <v>16</v>
      </c>
      <c r="F988" s="1">
        <v>1</v>
      </c>
      <c r="G988" s="4" t="s">
        <v>786</v>
      </c>
      <c r="H988" s="1" t="s">
        <v>26</v>
      </c>
      <c r="I988" s="1" t="s">
        <v>0</v>
      </c>
      <c r="K988" s="1" t="s">
        <v>27</v>
      </c>
      <c r="L988" s="1" t="s">
        <v>57</v>
      </c>
      <c r="M988" s="1" t="s">
        <v>457</v>
      </c>
      <c r="N988" s="1" t="s">
        <v>19</v>
      </c>
      <c r="O988" s="6">
        <v>0</v>
      </c>
      <c r="P988" s="1" t="s">
        <v>20</v>
      </c>
      <c r="Q988" s="1" t="s">
        <v>21</v>
      </c>
      <c r="R988" s="1" t="s">
        <v>2125</v>
      </c>
      <c r="S988" s="1" t="s">
        <v>771</v>
      </c>
      <c r="T988" s="1"/>
      <c r="U988" s="3" t="s">
        <v>2054</v>
      </c>
      <c r="V988">
        <v>43308</v>
      </c>
    </row>
    <row r="989" spans="1:22" ht="12.75" x14ac:dyDescent="0.2">
      <c r="A989" s="2">
        <v>43329.39247604167</v>
      </c>
      <c r="B989" s="1" t="s">
        <v>15</v>
      </c>
      <c r="C989" s="1" t="s">
        <v>2134</v>
      </c>
      <c r="D989" s="1">
        <v>73</v>
      </c>
      <c r="E989" s="1" t="s">
        <v>1459</v>
      </c>
      <c r="F989" s="1">
        <v>2</v>
      </c>
      <c r="G989" s="4" t="s">
        <v>786</v>
      </c>
      <c r="H989" s="1" t="s">
        <v>26</v>
      </c>
      <c r="I989" s="1" t="s">
        <v>0</v>
      </c>
      <c r="K989" s="1" t="s">
        <v>221</v>
      </c>
      <c r="L989" s="1" t="s">
        <v>17</v>
      </c>
      <c r="M989" s="1" t="s">
        <v>29</v>
      </c>
      <c r="N989" s="1" t="s">
        <v>19</v>
      </c>
      <c r="O989" s="1">
        <v>0</v>
      </c>
      <c r="P989" s="1" t="s">
        <v>324</v>
      </c>
      <c r="Q989" s="1" t="s">
        <v>21</v>
      </c>
      <c r="R989" s="1" t="s">
        <v>2135</v>
      </c>
      <c r="S989" s="1" t="s">
        <v>148</v>
      </c>
      <c r="T989" s="1"/>
      <c r="U989" s="3" t="s">
        <v>2122</v>
      </c>
      <c r="V989">
        <v>43307</v>
      </c>
    </row>
    <row r="990" spans="1:22" ht="12.75" x14ac:dyDescent="0.2">
      <c r="A990" s="2">
        <v>43329.393668414355</v>
      </c>
      <c r="B990" s="1" t="s">
        <v>15</v>
      </c>
      <c r="C990" s="1" t="s">
        <v>2136</v>
      </c>
      <c r="D990" s="1">
        <v>77</v>
      </c>
      <c r="E990" s="1">
        <v>41</v>
      </c>
      <c r="F990" s="1">
        <v>1</v>
      </c>
      <c r="G990" s="4" t="s">
        <v>786</v>
      </c>
      <c r="H990" s="1" t="s">
        <v>26</v>
      </c>
      <c r="I990" s="1" t="s">
        <v>0</v>
      </c>
      <c r="K990" s="1" t="s">
        <v>27</v>
      </c>
      <c r="L990" s="1" t="s">
        <v>57</v>
      </c>
      <c r="M990" s="1" t="s">
        <v>457</v>
      </c>
      <c r="N990" s="1" t="s">
        <v>19</v>
      </c>
      <c r="O990" s="1">
        <v>0</v>
      </c>
      <c r="P990" s="1" t="s">
        <v>20</v>
      </c>
      <c r="Q990" s="1" t="s">
        <v>21</v>
      </c>
      <c r="R990" s="1" t="s">
        <v>2137</v>
      </c>
      <c r="S990" s="1" t="s">
        <v>771</v>
      </c>
      <c r="T990" s="1"/>
      <c r="U990" s="3" t="s">
        <v>2138</v>
      </c>
      <c r="V990">
        <v>43308</v>
      </c>
    </row>
    <row r="991" spans="1:22" ht="12.75" x14ac:dyDescent="0.2">
      <c r="A991" s="2">
        <v>43329.395421030087</v>
      </c>
      <c r="B991" s="1" t="s">
        <v>36</v>
      </c>
      <c r="C991" s="1" t="s">
        <v>2139</v>
      </c>
      <c r="D991" s="1">
        <v>62</v>
      </c>
      <c r="E991" s="1">
        <v>9</v>
      </c>
      <c r="F991" s="1">
        <v>1</v>
      </c>
      <c r="G991" s="4" t="s">
        <v>786</v>
      </c>
      <c r="H991" s="1" t="s">
        <v>26</v>
      </c>
      <c r="I991" s="1" t="s">
        <v>0</v>
      </c>
      <c r="K991" s="1" t="s">
        <v>27</v>
      </c>
      <c r="L991" s="1" t="s">
        <v>57</v>
      </c>
      <c r="M991" s="1" t="s">
        <v>457</v>
      </c>
      <c r="N991" s="1" t="s">
        <v>19</v>
      </c>
      <c r="O991" s="1">
        <v>0</v>
      </c>
      <c r="P991" s="1" t="s">
        <v>20</v>
      </c>
      <c r="Q991" s="1" t="s">
        <v>21</v>
      </c>
      <c r="R991" s="1" t="s">
        <v>2139</v>
      </c>
      <c r="S991" s="1" t="s">
        <v>771</v>
      </c>
      <c r="T991" s="1"/>
      <c r="U991" s="3" t="s">
        <v>171</v>
      </c>
      <c r="V991">
        <v>43308</v>
      </c>
    </row>
    <row r="992" spans="1:22" ht="12.75" x14ac:dyDescent="0.2">
      <c r="A992" s="2">
        <v>43329.399163738424</v>
      </c>
      <c r="B992" s="1" t="s">
        <v>15</v>
      </c>
      <c r="C992" s="1" t="s">
        <v>2140</v>
      </c>
      <c r="D992" s="1">
        <v>61</v>
      </c>
      <c r="E992" s="1">
        <v>9</v>
      </c>
      <c r="F992" s="1">
        <v>1</v>
      </c>
      <c r="G992" s="4" t="s">
        <v>786</v>
      </c>
      <c r="H992" s="1" t="s">
        <v>26</v>
      </c>
      <c r="I992" s="1" t="s">
        <v>0</v>
      </c>
      <c r="K992" s="1" t="s">
        <v>27</v>
      </c>
      <c r="L992" s="1" t="s">
        <v>57</v>
      </c>
      <c r="M992" s="1" t="s">
        <v>457</v>
      </c>
      <c r="N992" s="1" t="s">
        <v>19</v>
      </c>
      <c r="O992" s="1">
        <v>0</v>
      </c>
      <c r="P992" s="1" t="s">
        <v>210</v>
      </c>
      <c r="Q992" s="1" t="s">
        <v>21</v>
      </c>
      <c r="R992" s="1" t="s">
        <v>2139</v>
      </c>
      <c r="S992" s="1" t="s">
        <v>771</v>
      </c>
      <c r="T992" s="1"/>
      <c r="U992" s="3" t="s">
        <v>171</v>
      </c>
      <c r="V992">
        <v>43308</v>
      </c>
    </row>
    <row r="993" spans="1:22" ht="12.75" x14ac:dyDescent="0.2">
      <c r="A993" s="2">
        <v>43329.400663101856</v>
      </c>
      <c r="B993" s="1" t="s">
        <v>36</v>
      </c>
      <c r="C993" s="1" t="s">
        <v>2141</v>
      </c>
      <c r="D993" s="1">
        <v>50</v>
      </c>
      <c r="E993" s="1">
        <v>50</v>
      </c>
      <c r="F993" s="1">
        <v>6</v>
      </c>
      <c r="G993" s="4" t="s">
        <v>786</v>
      </c>
      <c r="H993" s="1" t="s">
        <v>26</v>
      </c>
      <c r="I993" s="1" t="s">
        <v>0</v>
      </c>
      <c r="K993" s="1" t="s">
        <v>16</v>
      </c>
      <c r="L993" s="1" t="s">
        <v>57</v>
      </c>
      <c r="M993" s="1" t="s">
        <v>457</v>
      </c>
      <c r="N993" s="1" t="s">
        <v>19</v>
      </c>
      <c r="O993" s="1">
        <v>0</v>
      </c>
      <c r="P993" s="1" t="s">
        <v>20</v>
      </c>
      <c r="Q993" s="1" t="s">
        <v>21</v>
      </c>
      <c r="R993" s="1" t="s">
        <v>2142</v>
      </c>
      <c r="S993" s="1" t="s">
        <v>771</v>
      </c>
      <c r="T993" s="1"/>
      <c r="U993" s="3" t="s">
        <v>202</v>
      </c>
      <c r="V993">
        <v>43298</v>
      </c>
    </row>
    <row r="994" spans="1:22" ht="12.75" x14ac:dyDescent="0.2">
      <c r="A994" s="2">
        <v>43329.401323981481</v>
      </c>
      <c r="B994" s="1" t="s">
        <v>15</v>
      </c>
      <c r="C994" s="1" t="s">
        <v>2143</v>
      </c>
      <c r="D994" s="1">
        <v>59</v>
      </c>
      <c r="E994" s="1">
        <v>42</v>
      </c>
      <c r="F994" s="1">
        <v>1</v>
      </c>
      <c r="G994" s="4" t="s">
        <v>786</v>
      </c>
      <c r="H994" s="1" t="s">
        <v>26</v>
      </c>
      <c r="I994" s="1" t="s">
        <v>0</v>
      </c>
      <c r="K994" s="1" t="s">
        <v>27</v>
      </c>
      <c r="L994" s="1" t="s">
        <v>57</v>
      </c>
      <c r="M994" s="1" t="s">
        <v>457</v>
      </c>
      <c r="N994" s="1" t="s">
        <v>19</v>
      </c>
      <c r="O994" s="1">
        <v>0</v>
      </c>
      <c r="P994" s="1" t="s">
        <v>20</v>
      </c>
      <c r="Q994" s="1" t="s">
        <v>21</v>
      </c>
      <c r="R994" s="1" t="s">
        <v>2137</v>
      </c>
      <c r="S994" s="1" t="s">
        <v>771</v>
      </c>
      <c r="T994" s="1"/>
      <c r="U994" s="3" t="s">
        <v>171</v>
      </c>
      <c r="V994">
        <v>43308</v>
      </c>
    </row>
    <row r="995" spans="1:22" ht="12.75" x14ac:dyDescent="0.2">
      <c r="A995" s="2">
        <v>43329.402133310185</v>
      </c>
      <c r="B995" s="1" t="s">
        <v>22</v>
      </c>
      <c r="C995" s="1" t="s">
        <v>2144</v>
      </c>
      <c r="D995" s="1">
        <v>76</v>
      </c>
      <c r="E995" s="1">
        <v>24</v>
      </c>
      <c r="F995" s="1">
        <v>4</v>
      </c>
      <c r="G995" s="4" t="s">
        <v>786</v>
      </c>
      <c r="H995" s="1" t="s">
        <v>26</v>
      </c>
      <c r="I995" s="1" t="s">
        <v>0</v>
      </c>
      <c r="K995" s="1" t="s">
        <v>27</v>
      </c>
      <c r="L995" s="1" t="s">
        <v>57</v>
      </c>
      <c r="M995" s="1" t="s">
        <v>457</v>
      </c>
      <c r="N995" s="1" t="s">
        <v>19</v>
      </c>
      <c r="O995" s="1">
        <v>0</v>
      </c>
      <c r="P995" s="1" t="s">
        <v>2145</v>
      </c>
      <c r="Q995" s="1" t="s">
        <v>21</v>
      </c>
      <c r="R995" s="1" t="s">
        <v>2131</v>
      </c>
      <c r="S995" s="1" t="s">
        <v>2146</v>
      </c>
      <c r="T995" s="1"/>
      <c r="U995" s="3" t="s">
        <v>2147</v>
      </c>
      <c r="V995">
        <v>43307</v>
      </c>
    </row>
    <row r="996" spans="1:22" ht="12.75" x14ac:dyDescent="0.2">
      <c r="A996" s="2">
        <v>43329.403467743061</v>
      </c>
      <c r="B996" s="1" t="s">
        <v>36</v>
      </c>
      <c r="C996" s="1" t="s">
        <v>2148</v>
      </c>
      <c r="D996" s="1">
        <v>64</v>
      </c>
      <c r="E996" s="1">
        <v>1</v>
      </c>
      <c r="F996" s="1">
        <v>5</v>
      </c>
      <c r="G996" s="4" t="s">
        <v>786</v>
      </c>
      <c r="H996" s="1" t="s">
        <v>26</v>
      </c>
      <c r="I996" s="1" t="s">
        <v>0</v>
      </c>
      <c r="K996" s="1" t="s">
        <v>16</v>
      </c>
      <c r="L996" s="1" t="s">
        <v>57</v>
      </c>
      <c r="M996" s="1" t="s">
        <v>457</v>
      </c>
      <c r="N996" s="1" t="s">
        <v>19</v>
      </c>
      <c r="O996" s="1" t="s">
        <v>2149</v>
      </c>
      <c r="P996" s="1" t="s">
        <v>1563</v>
      </c>
      <c r="Q996" s="1" t="s">
        <v>21</v>
      </c>
      <c r="R996" s="1" t="s">
        <v>2148</v>
      </c>
      <c r="S996" s="1" t="s">
        <v>771</v>
      </c>
      <c r="T996" s="1"/>
      <c r="U996" s="3" t="s">
        <v>1649</v>
      </c>
      <c r="V996">
        <v>43304</v>
      </c>
    </row>
    <row r="997" spans="1:22" ht="12.75" x14ac:dyDescent="0.2">
      <c r="A997" s="2">
        <v>43329.404047141201</v>
      </c>
      <c r="B997" s="1" t="s">
        <v>15</v>
      </c>
      <c r="C997" s="1" t="s">
        <v>2150</v>
      </c>
      <c r="D997" s="1">
        <v>53</v>
      </c>
      <c r="E997" s="1" t="s">
        <v>2151</v>
      </c>
      <c r="F997" s="1">
        <v>2</v>
      </c>
      <c r="G997" s="4" t="s">
        <v>786</v>
      </c>
      <c r="H997" s="1" t="s">
        <v>26</v>
      </c>
      <c r="I997" s="1" t="s">
        <v>0</v>
      </c>
      <c r="K997" s="1" t="s">
        <v>27</v>
      </c>
      <c r="L997" s="1" t="s">
        <v>57</v>
      </c>
      <c r="M997" s="1" t="s">
        <v>457</v>
      </c>
      <c r="N997" s="1" t="s">
        <v>19</v>
      </c>
      <c r="O997" s="1">
        <v>0</v>
      </c>
      <c r="P997" s="1" t="s">
        <v>58</v>
      </c>
      <c r="Q997" s="1" t="s">
        <v>21</v>
      </c>
      <c r="R997" s="1" t="s">
        <v>2152</v>
      </c>
      <c r="S997" s="1" t="s">
        <v>1665</v>
      </c>
      <c r="T997" s="1"/>
      <c r="U997" s="3" t="s">
        <v>2096</v>
      </c>
      <c r="V997">
        <v>43298</v>
      </c>
    </row>
    <row r="998" spans="1:22" ht="12.75" x14ac:dyDescent="0.2">
      <c r="A998" s="2">
        <v>43329.404200358797</v>
      </c>
      <c r="B998" s="1" t="s">
        <v>15</v>
      </c>
      <c r="C998" s="1" t="s">
        <v>2153</v>
      </c>
      <c r="D998" s="1">
        <v>71</v>
      </c>
      <c r="E998" s="1">
        <v>21</v>
      </c>
      <c r="F998" s="1">
        <v>6</v>
      </c>
      <c r="G998" s="4" t="s">
        <v>786</v>
      </c>
      <c r="H998" s="1" t="s">
        <v>26</v>
      </c>
      <c r="I998" s="1" t="s">
        <v>0</v>
      </c>
      <c r="K998" s="1" t="s">
        <v>27</v>
      </c>
      <c r="L998" s="1" t="s">
        <v>17</v>
      </c>
      <c r="M998" s="1" t="s">
        <v>289</v>
      </c>
      <c r="N998" s="1" t="s">
        <v>19</v>
      </c>
      <c r="O998" s="1">
        <v>0</v>
      </c>
      <c r="P998" s="1" t="s">
        <v>2154</v>
      </c>
      <c r="Q998" s="1" t="s">
        <v>21</v>
      </c>
      <c r="R998" s="1" t="s">
        <v>2155</v>
      </c>
      <c r="S998" s="1" t="s">
        <v>771</v>
      </c>
      <c r="T998" s="1"/>
      <c r="U998" s="3" t="s">
        <v>2122</v>
      </c>
      <c r="V998">
        <v>43304</v>
      </c>
    </row>
    <row r="999" spans="1:22" ht="12.75" x14ac:dyDescent="0.2">
      <c r="A999" s="2">
        <v>43329.40511146991</v>
      </c>
      <c r="B999" s="1" t="s">
        <v>36</v>
      </c>
      <c r="C999" s="1" t="s">
        <v>2156</v>
      </c>
      <c r="D999" s="1">
        <v>67</v>
      </c>
      <c r="E999" s="1">
        <v>26</v>
      </c>
      <c r="F999" s="1">
        <v>3</v>
      </c>
      <c r="G999" s="4" t="s">
        <v>786</v>
      </c>
      <c r="H999" s="1" t="s">
        <v>26</v>
      </c>
      <c r="I999" s="1" t="s">
        <v>0</v>
      </c>
      <c r="K999" s="1" t="s">
        <v>27</v>
      </c>
      <c r="L999" s="1" t="s">
        <v>57</v>
      </c>
      <c r="M999" s="1" t="s">
        <v>457</v>
      </c>
      <c r="N999" s="1" t="s">
        <v>19</v>
      </c>
      <c r="O999" s="1">
        <v>0</v>
      </c>
      <c r="P999" s="1" t="s">
        <v>20</v>
      </c>
      <c r="Q999" s="1" t="s">
        <v>21</v>
      </c>
      <c r="R999" s="1" t="s">
        <v>2156</v>
      </c>
      <c r="S999" s="1" t="s">
        <v>771</v>
      </c>
      <c r="T999" s="1"/>
      <c r="U999" s="3" t="s">
        <v>2054</v>
      </c>
      <c r="V999">
        <v>43298</v>
      </c>
    </row>
    <row r="1000" spans="1:22" ht="12.75" x14ac:dyDescent="0.2">
      <c r="A1000" s="2">
        <v>43329.40514412037</v>
      </c>
      <c r="B1000" s="1" t="s">
        <v>15</v>
      </c>
      <c r="C1000" s="1" t="s">
        <v>2157</v>
      </c>
      <c r="D1000" s="1">
        <v>57</v>
      </c>
      <c r="E1000" s="1">
        <v>13</v>
      </c>
      <c r="F1000" s="1">
        <v>4</v>
      </c>
      <c r="G1000" s="4" t="s">
        <v>786</v>
      </c>
      <c r="H1000" s="1" t="s">
        <v>26</v>
      </c>
      <c r="I1000" s="1" t="s">
        <v>0</v>
      </c>
      <c r="K1000" s="1" t="s">
        <v>27</v>
      </c>
      <c r="L1000" s="1" t="s">
        <v>57</v>
      </c>
      <c r="M1000" s="1" t="s">
        <v>457</v>
      </c>
      <c r="N1000" s="1" t="s">
        <v>19</v>
      </c>
      <c r="O1000" s="1">
        <v>0</v>
      </c>
      <c r="P1000" s="1" t="s">
        <v>2145</v>
      </c>
      <c r="Q1000" s="1" t="s">
        <v>21</v>
      </c>
      <c r="R1000" s="1" t="s">
        <v>2158</v>
      </c>
      <c r="S1000" s="1" t="s">
        <v>2132</v>
      </c>
      <c r="T1000" s="1"/>
      <c r="U1000" s="3" t="s">
        <v>2147</v>
      </c>
      <c r="V1000">
        <v>43312</v>
      </c>
    </row>
    <row r="1001" spans="1:22" ht="12.75" x14ac:dyDescent="0.2">
      <c r="A1001" s="2">
        <v>43329.406628634257</v>
      </c>
      <c r="B1001" s="1" t="s">
        <v>36</v>
      </c>
      <c r="C1001" s="1" t="s">
        <v>2159</v>
      </c>
      <c r="D1001" s="1">
        <v>54</v>
      </c>
      <c r="E1001" s="1" t="s">
        <v>264</v>
      </c>
      <c r="F1001" s="1">
        <v>4</v>
      </c>
      <c r="G1001" s="4" t="s">
        <v>786</v>
      </c>
      <c r="H1001" s="1" t="s">
        <v>26</v>
      </c>
      <c r="I1001" s="1" t="s">
        <v>0</v>
      </c>
      <c r="K1001" s="1" t="s">
        <v>16</v>
      </c>
      <c r="L1001" s="1" t="s">
        <v>57</v>
      </c>
      <c r="M1001" s="1" t="s">
        <v>457</v>
      </c>
      <c r="N1001" s="1" t="s">
        <v>19</v>
      </c>
      <c r="O1001" s="1">
        <v>0</v>
      </c>
      <c r="P1001" s="1" t="s">
        <v>324</v>
      </c>
      <c r="Q1001" s="1" t="s">
        <v>21</v>
      </c>
      <c r="R1001" s="1" t="s">
        <v>2159</v>
      </c>
      <c r="S1001" s="1" t="s">
        <v>148</v>
      </c>
      <c r="T1001" s="1"/>
      <c r="U1001" s="3" t="s">
        <v>2160</v>
      </c>
      <c r="V1001">
        <v>43307</v>
      </c>
    </row>
    <row r="1002" spans="1:22" ht="12.75" x14ac:dyDescent="0.2">
      <c r="A1002" s="2">
        <v>43329.406996203703</v>
      </c>
      <c r="B1002" s="1" t="s">
        <v>15</v>
      </c>
      <c r="C1002" s="1" t="s">
        <v>2161</v>
      </c>
      <c r="D1002" s="1">
        <v>66</v>
      </c>
      <c r="E1002" s="1">
        <v>28</v>
      </c>
      <c r="F1002" s="1">
        <v>3</v>
      </c>
      <c r="G1002" s="4" t="s">
        <v>786</v>
      </c>
      <c r="H1002" s="1" t="s">
        <v>26</v>
      </c>
      <c r="I1002" s="1" t="s">
        <v>0</v>
      </c>
      <c r="K1002" s="1" t="s">
        <v>50</v>
      </c>
      <c r="L1002" s="1" t="s">
        <v>57</v>
      </c>
      <c r="M1002" s="1" t="s">
        <v>457</v>
      </c>
      <c r="N1002" s="1" t="s">
        <v>19</v>
      </c>
      <c r="O1002" s="1">
        <v>0</v>
      </c>
      <c r="P1002" s="1" t="s">
        <v>312</v>
      </c>
      <c r="Q1002" s="1" t="s">
        <v>21</v>
      </c>
      <c r="R1002" s="1" t="s">
        <v>2162</v>
      </c>
      <c r="S1002" s="1" t="s">
        <v>771</v>
      </c>
      <c r="T1002" s="1"/>
      <c r="U1002" s="3" t="s">
        <v>2098</v>
      </c>
      <c r="V1002">
        <v>43298</v>
      </c>
    </row>
    <row r="1003" spans="1:22" ht="12.75" x14ac:dyDescent="0.2">
      <c r="A1003" s="2">
        <v>43329.408560891199</v>
      </c>
      <c r="B1003" s="1" t="s">
        <v>15</v>
      </c>
      <c r="C1003" s="1" t="s">
        <v>2163</v>
      </c>
      <c r="D1003" s="1">
        <v>64</v>
      </c>
      <c r="E1003" s="1">
        <v>1</v>
      </c>
      <c r="F1003" s="1">
        <v>5</v>
      </c>
      <c r="G1003" s="4" t="s">
        <v>786</v>
      </c>
      <c r="H1003" s="1" t="s">
        <v>26</v>
      </c>
      <c r="I1003" s="1" t="s">
        <v>0</v>
      </c>
      <c r="K1003" s="1" t="s">
        <v>16</v>
      </c>
      <c r="L1003" s="1" t="s">
        <v>57</v>
      </c>
      <c r="M1003" s="1" t="s">
        <v>457</v>
      </c>
      <c r="N1003" s="1" t="s">
        <v>19</v>
      </c>
      <c r="O1003" s="1">
        <v>0</v>
      </c>
      <c r="P1003" s="1" t="s">
        <v>294</v>
      </c>
      <c r="Q1003" s="1" t="s">
        <v>21</v>
      </c>
      <c r="R1003" s="1" t="s">
        <v>2148</v>
      </c>
      <c r="S1003" s="1" t="s">
        <v>771</v>
      </c>
      <c r="T1003" s="1"/>
      <c r="U1003" s="3" t="s">
        <v>1649</v>
      </c>
      <c r="V1003">
        <v>43304</v>
      </c>
    </row>
    <row r="1004" spans="1:22" ht="12.75" x14ac:dyDescent="0.2">
      <c r="A1004" s="2">
        <v>43329.411239733796</v>
      </c>
      <c r="B1004" s="1" t="s">
        <v>36</v>
      </c>
      <c r="C1004" s="1" t="s">
        <v>2164</v>
      </c>
      <c r="D1004" s="1">
        <v>58</v>
      </c>
      <c r="E1004" s="5">
        <v>38</v>
      </c>
      <c r="F1004" s="1">
        <v>4</v>
      </c>
      <c r="G1004" s="4" t="s">
        <v>786</v>
      </c>
      <c r="H1004" s="1" t="s">
        <v>26</v>
      </c>
      <c r="I1004" s="1" t="s">
        <v>0</v>
      </c>
      <c r="K1004" s="1" t="s">
        <v>27</v>
      </c>
      <c r="L1004" s="1" t="s">
        <v>57</v>
      </c>
      <c r="M1004" s="1" t="s">
        <v>289</v>
      </c>
      <c r="N1004" s="1" t="s">
        <v>19</v>
      </c>
      <c r="O1004" s="1">
        <v>0</v>
      </c>
      <c r="P1004" s="1" t="s">
        <v>473</v>
      </c>
      <c r="Q1004" s="1" t="s">
        <v>21</v>
      </c>
      <c r="R1004" s="1" t="s">
        <v>2158</v>
      </c>
      <c r="S1004" s="1" t="s">
        <v>2132</v>
      </c>
      <c r="T1004" s="1"/>
      <c r="U1004" s="3" t="s">
        <v>2165</v>
      </c>
      <c r="V1004">
        <v>43313</v>
      </c>
    </row>
    <row r="1005" spans="1:22" ht="12.75" x14ac:dyDescent="0.2">
      <c r="A1005" s="2">
        <v>43329.411287372684</v>
      </c>
      <c r="B1005" s="1" t="s">
        <v>22</v>
      </c>
      <c r="C1005" s="1" t="s">
        <v>2166</v>
      </c>
      <c r="D1005" s="1">
        <v>59</v>
      </c>
      <c r="E1005" s="1">
        <v>6</v>
      </c>
      <c r="F1005" s="1">
        <v>6</v>
      </c>
      <c r="G1005" s="4" t="s">
        <v>786</v>
      </c>
      <c r="H1005" s="1" t="s">
        <v>26</v>
      </c>
      <c r="I1005" s="1" t="s">
        <v>0</v>
      </c>
      <c r="K1005" s="1" t="s">
        <v>27</v>
      </c>
      <c r="L1005" s="1" t="s">
        <v>57</v>
      </c>
      <c r="M1005" s="1" t="s">
        <v>457</v>
      </c>
      <c r="N1005" s="1" t="s">
        <v>19</v>
      </c>
      <c r="O1005" s="1">
        <v>0</v>
      </c>
      <c r="P1005" s="1" t="s">
        <v>20</v>
      </c>
      <c r="Q1005" s="1" t="s">
        <v>21</v>
      </c>
      <c r="R1005" s="1" t="s">
        <v>2167</v>
      </c>
      <c r="S1005" s="1" t="s">
        <v>771</v>
      </c>
      <c r="T1005" s="1"/>
      <c r="U1005" s="3" t="s">
        <v>2054</v>
      </c>
      <c r="V1005">
        <v>43298</v>
      </c>
    </row>
    <row r="1006" spans="1:22" ht="12.75" x14ac:dyDescent="0.2">
      <c r="A1006" s="2">
        <v>43329.418074340283</v>
      </c>
      <c r="B1006" s="1" t="s">
        <v>15</v>
      </c>
      <c r="C1006" s="1" t="s">
        <v>2168</v>
      </c>
      <c r="D1006" s="1">
        <v>60</v>
      </c>
      <c r="E1006" s="5" t="s">
        <v>150</v>
      </c>
      <c r="F1006" s="1">
        <v>6</v>
      </c>
      <c r="G1006" s="1" t="s">
        <v>43</v>
      </c>
      <c r="H1006" s="1" t="s">
        <v>26</v>
      </c>
      <c r="I1006" s="1" t="s">
        <v>0</v>
      </c>
      <c r="K1006" s="1" t="s">
        <v>27</v>
      </c>
      <c r="L1006" s="1" t="s">
        <v>17</v>
      </c>
      <c r="M1006" s="1" t="s">
        <v>182</v>
      </c>
      <c r="N1006" s="1" t="s">
        <v>19</v>
      </c>
      <c r="O1006" s="1">
        <v>3000</v>
      </c>
      <c r="P1006" s="1" t="s">
        <v>101</v>
      </c>
      <c r="Q1006" s="1" t="s">
        <v>21</v>
      </c>
      <c r="R1006" s="1" t="s">
        <v>1699</v>
      </c>
      <c r="S1006" s="1" t="s">
        <v>777</v>
      </c>
      <c r="T1006" s="1"/>
      <c r="U1006" s="3" t="s">
        <v>2077</v>
      </c>
      <c r="V1006">
        <v>43329</v>
      </c>
    </row>
    <row r="1007" spans="1:22" ht="12.75" x14ac:dyDescent="0.2">
      <c r="A1007" s="2">
        <v>43329.416569756941</v>
      </c>
      <c r="B1007" s="1" t="s">
        <v>15</v>
      </c>
      <c r="C1007" s="1" t="s">
        <v>2169</v>
      </c>
      <c r="D1007" s="1">
        <v>43</v>
      </c>
      <c r="E1007" s="1">
        <v>4</v>
      </c>
      <c r="F1007" s="1">
        <v>6</v>
      </c>
      <c r="G1007" s="4" t="s">
        <v>786</v>
      </c>
      <c r="H1007" s="1" t="s">
        <v>26</v>
      </c>
      <c r="I1007" s="1" t="s">
        <v>0</v>
      </c>
      <c r="K1007" s="1" t="s">
        <v>103</v>
      </c>
      <c r="L1007" s="1" t="s">
        <v>57</v>
      </c>
      <c r="M1007" s="1" t="s">
        <v>457</v>
      </c>
      <c r="N1007" s="1" t="s">
        <v>19</v>
      </c>
      <c r="O1007" s="1">
        <v>0</v>
      </c>
      <c r="P1007" s="1" t="s">
        <v>200</v>
      </c>
      <c r="Q1007" s="1" t="s">
        <v>21</v>
      </c>
      <c r="R1007" s="1" t="s">
        <v>2166</v>
      </c>
      <c r="S1007" s="1" t="s">
        <v>771</v>
      </c>
      <c r="T1007" s="1"/>
      <c r="U1007" s="3" t="s">
        <v>2122</v>
      </c>
      <c r="V1007">
        <v>43304</v>
      </c>
    </row>
    <row r="1008" spans="1:22" ht="12.75" x14ac:dyDescent="0.2">
      <c r="A1008" s="2">
        <v>43329.418730613426</v>
      </c>
      <c r="B1008" s="1" t="s">
        <v>36</v>
      </c>
      <c r="C1008" s="1" t="s">
        <v>2170</v>
      </c>
      <c r="D1008" s="1">
        <v>58</v>
      </c>
      <c r="E1008" s="1" t="s">
        <v>527</v>
      </c>
      <c r="F1008" s="1">
        <v>2</v>
      </c>
      <c r="G1008" s="4" t="s">
        <v>786</v>
      </c>
      <c r="H1008" s="1" t="s">
        <v>26</v>
      </c>
      <c r="I1008" s="1" t="s">
        <v>0</v>
      </c>
      <c r="K1008" s="1" t="s">
        <v>16</v>
      </c>
      <c r="L1008" s="1" t="s">
        <v>57</v>
      </c>
      <c r="M1008" s="1" t="s">
        <v>457</v>
      </c>
      <c r="N1008" s="1" t="s">
        <v>19</v>
      </c>
      <c r="O1008" s="1">
        <v>0</v>
      </c>
      <c r="P1008" s="1" t="s">
        <v>200</v>
      </c>
      <c r="Q1008" s="1" t="s">
        <v>21</v>
      </c>
      <c r="R1008" s="1" t="s">
        <v>2171</v>
      </c>
      <c r="S1008" s="1" t="s">
        <v>291</v>
      </c>
      <c r="T1008" s="1"/>
      <c r="U1008" s="3" t="s">
        <v>2122</v>
      </c>
      <c r="V1008">
        <v>43307</v>
      </c>
    </row>
    <row r="1009" spans="1:22" ht="12.75" x14ac:dyDescent="0.2">
      <c r="A1009" s="2">
        <v>43329.419323912036</v>
      </c>
      <c r="B1009" s="1" t="s">
        <v>15</v>
      </c>
      <c r="C1009" s="1" t="s">
        <v>2172</v>
      </c>
      <c r="D1009" s="1">
        <v>41</v>
      </c>
      <c r="E1009" s="1">
        <v>55</v>
      </c>
      <c r="F1009" s="1">
        <v>5</v>
      </c>
      <c r="G1009" s="4" t="s">
        <v>786</v>
      </c>
      <c r="H1009" s="1" t="s">
        <v>26</v>
      </c>
      <c r="I1009" s="1" t="s">
        <v>0</v>
      </c>
      <c r="K1009" s="1" t="s">
        <v>16</v>
      </c>
      <c r="L1009" s="1" t="s">
        <v>17</v>
      </c>
      <c r="M1009" s="1" t="s">
        <v>289</v>
      </c>
      <c r="N1009" s="1" t="s">
        <v>19</v>
      </c>
      <c r="O1009" s="1">
        <v>0</v>
      </c>
      <c r="P1009" s="1" t="s">
        <v>331</v>
      </c>
      <c r="Q1009" s="1" t="s">
        <v>21</v>
      </c>
      <c r="R1009" s="1" t="s">
        <v>2173</v>
      </c>
      <c r="S1009" s="1" t="s">
        <v>2132</v>
      </c>
      <c r="T1009" s="1"/>
      <c r="U1009" s="3" t="s">
        <v>202</v>
      </c>
      <c r="V1009">
        <v>43315</v>
      </c>
    </row>
    <row r="1010" spans="1:22" ht="12.75" x14ac:dyDescent="0.2">
      <c r="A1010" s="2">
        <v>43329.420363206023</v>
      </c>
      <c r="B1010" s="1" t="s">
        <v>15</v>
      </c>
      <c r="C1010" s="1" t="s">
        <v>2174</v>
      </c>
      <c r="D1010" s="1">
        <v>59</v>
      </c>
      <c r="E1010" s="1">
        <v>49</v>
      </c>
      <c r="F1010" s="1">
        <v>1</v>
      </c>
      <c r="G1010" s="1" t="s">
        <v>43</v>
      </c>
      <c r="H1010" s="1" t="s">
        <v>26</v>
      </c>
      <c r="I1010" s="1" t="s">
        <v>0</v>
      </c>
      <c r="K1010" s="1" t="s">
        <v>27</v>
      </c>
      <c r="L1010" s="1" t="s">
        <v>17</v>
      </c>
      <c r="M1010" s="1" t="s">
        <v>182</v>
      </c>
      <c r="N1010" s="1" t="s">
        <v>19</v>
      </c>
      <c r="O1010" s="1">
        <v>1200</v>
      </c>
      <c r="P1010" s="1" t="s">
        <v>101</v>
      </c>
      <c r="Q1010" s="1" t="s">
        <v>21</v>
      </c>
      <c r="R1010" s="1" t="s">
        <v>2175</v>
      </c>
      <c r="S1010" s="1" t="s">
        <v>777</v>
      </c>
      <c r="T1010" s="1"/>
      <c r="U1010" s="3" t="s">
        <v>856</v>
      </c>
      <c r="V1010">
        <v>43329</v>
      </c>
    </row>
    <row r="1011" spans="1:22" ht="12.75" x14ac:dyDescent="0.2">
      <c r="A1011" s="2">
        <v>43329.424410613428</v>
      </c>
      <c r="B1011" s="1" t="s">
        <v>22</v>
      </c>
      <c r="C1011" s="1" t="s">
        <v>2176</v>
      </c>
      <c r="D1011" s="1">
        <v>54</v>
      </c>
      <c r="E1011" s="1">
        <v>70</v>
      </c>
      <c r="F1011" s="1">
        <v>2</v>
      </c>
      <c r="G1011" s="4" t="s">
        <v>786</v>
      </c>
      <c r="H1011" s="1" t="s">
        <v>26</v>
      </c>
      <c r="I1011" s="1" t="s">
        <v>0</v>
      </c>
      <c r="K1011" s="1" t="s">
        <v>16</v>
      </c>
      <c r="L1011" s="1" t="s">
        <v>17</v>
      </c>
      <c r="M1011" s="1" t="s">
        <v>29</v>
      </c>
      <c r="N1011" s="1" t="s">
        <v>19</v>
      </c>
      <c r="O1011" s="1">
        <v>0</v>
      </c>
      <c r="P1011" s="1" t="s">
        <v>456</v>
      </c>
      <c r="Q1011" s="1" t="s">
        <v>21</v>
      </c>
      <c r="R1011" s="1" t="s">
        <v>2176</v>
      </c>
      <c r="S1011" s="1" t="s">
        <v>148</v>
      </c>
      <c r="T1011" s="1"/>
      <c r="U1011" s="3" t="s">
        <v>2122</v>
      </c>
      <c r="V1011">
        <v>43298</v>
      </c>
    </row>
    <row r="1012" spans="1:22" ht="12.75" x14ac:dyDescent="0.2">
      <c r="A1012" s="2">
        <v>43329.452033680558</v>
      </c>
      <c r="B1012" s="1" t="s">
        <v>22</v>
      </c>
      <c r="C1012" s="1" t="s">
        <v>2177</v>
      </c>
      <c r="D1012" s="1">
        <v>70</v>
      </c>
      <c r="E1012" s="1">
        <v>28</v>
      </c>
      <c r="F1012" s="1">
        <v>2</v>
      </c>
      <c r="G1012" s="4" t="s">
        <v>786</v>
      </c>
      <c r="H1012" s="1" t="s">
        <v>26</v>
      </c>
      <c r="I1012" s="1" t="s">
        <v>0</v>
      </c>
      <c r="K1012" s="1" t="s">
        <v>27</v>
      </c>
      <c r="L1012" s="1" t="s">
        <v>57</v>
      </c>
      <c r="M1012" s="1" t="s">
        <v>457</v>
      </c>
      <c r="N1012" s="1" t="s">
        <v>19</v>
      </c>
      <c r="O1012" s="1">
        <v>0</v>
      </c>
      <c r="P1012" s="1" t="s">
        <v>312</v>
      </c>
      <c r="Q1012" s="1" t="s">
        <v>21</v>
      </c>
      <c r="R1012" s="1" t="s">
        <v>2122</v>
      </c>
      <c r="S1012" s="1" t="s">
        <v>771</v>
      </c>
      <c r="T1012" s="1"/>
      <c r="U1012" s="3" t="s">
        <v>2122</v>
      </c>
      <c r="V1012">
        <v>43304</v>
      </c>
    </row>
    <row r="1013" spans="1:22" ht="12.75" x14ac:dyDescent="0.2">
      <c r="A1013" s="2">
        <v>43329.456339155091</v>
      </c>
      <c r="B1013" s="1" t="s">
        <v>36</v>
      </c>
      <c r="C1013" s="1" t="s">
        <v>2178</v>
      </c>
      <c r="D1013" s="1">
        <v>74</v>
      </c>
      <c r="E1013" s="1">
        <v>29</v>
      </c>
      <c r="F1013" s="1">
        <v>2</v>
      </c>
      <c r="G1013" s="4" t="s">
        <v>786</v>
      </c>
      <c r="H1013" s="1" t="s">
        <v>26</v>
      </c>
      <c r="I1013" s="1" t="s">
        <v>0</v>
      </c>
      <c r="K1013" s="1" t="s">
        <v>50</v>
      </c>
      <c r="L1013" s="1" t="s">
        <v>57</v>
      </c>
      <c r="M1013" s="1" t="s">
        <v>457</v>
      </c>
      <c r="N1013" s="1" t="s">
        <v>19</v>
      </c>
      <c r="O1013" s="1">
        <v>0</v>
      </c>
      <c r="P1013" s="1" t="s">
        <v>312</v>
      </c>
      <c r="Q1013" s="1" t="s">
        <v>21</v>
      </c>
      <c r="R1013" s="1" t="s">
        <v>2126</v>
      </c>
      <c r="S1013" s="1" t="s">
        <v>771</v>
      </c>
      <c r="T1013" s="1"/>
      <c r="U1013" s="3" t="s">
        <v>2122</v>
      </c>
      <c r="V1013">
        <v>43304</v>
      </c>
    </row>
    <row r="1014" spans="1:22" ht="12.75" x14ac:dyDescent="0.2">
      <c r="A1014" s="2">
        <v>43329.463364328709</v>
      </c>
      <c r="B1014" s="1" t="s">
        <v>15</v>
      </c>
      <c r="C1014" s="1" t="s">
        <v>2179</v>
      </c>
      <c r="D1014" s="1">
        <v>42</v>
      </c>
      <c r="E1014" s="1">
        <v>13</v>
      </c>
      <c r="F1014" s="1">
        <v>5</v>
      </c>
      <c r="G1014" s="4" t="s">
        <v>786</v>
      </c>
      <c r="H1014" s="1" t="s">
        <v>26</v>
      </c>
      <c r="I1014" s="1" t="s">
        <v>0</v>
      </c>
      <c r="K1014" s="1" t="s">
        <v>16</v>
      </c>
      <c r="L1014" s="1" t="s">
        <v>57</v>
      </c>
      <c r="M1014" s="1" t="s">
        <v>29</v>
      </c>
      <c r="N1014" s="1" t="s">
        <v>39</v>
      </c>
      <c r="O1014" s="1">
        <v>200</v>
      </c>
      <c r="P1014" s="1" t="s">
        <v>294</v>
      </c>
      <c r="Q1014" s="1" t="s">
        <v>21</v>
      </c>
      <c r="R1014" s="1" t="s">
        <v>2180</v>
      </c>
      <c r="S1014" s="1" t="s">
        <v>771</v>
      </c>
      <c r="T1014" s="1"/>
      <c r="U1014" s="3" t="s">
        <v>202</v>
      </c>
      <c r="V1014">
        <v>43301</v>
      </c>
    </row>
    <row r="1015" spans="1:22" ht="12.75" x14ac:dyDescent="0.2">
      <c r="A1015" s="2">
        <v>43329.546488356485</v>
      </c>
      <c r="B1015" s="1" t="s">
        <v>36</v>
      </c>
      <c r="C1015" s="1" t="s">
        <v>2181</v>
      </c>
      <c r="D1015" s="1">
        <v>53</v>
      </c>
      <c r="E1015" s="1">
        <v>233</v>
      </c>
      <c r="F1015" s="1">
        <v>9</v>
      </c>
      <c r="G1015" s="4" t="s">
        <v>34</v>
      </c>
      <c r="H1015" s="1" t="s">
        <v>26</v>
      </c>
      <c r="I1015" s="1" t="s">
        <v>0</v>
      </c>
      <c r="K1015" s="1" t="s">
        <v>27</v>
      </c>
      <c r="L1015" s="1" t="s">
        <v>57</v>
      </c>
      <c r="M1015" s="1" t="s">
        <v>457</v>
      </c>
      <c r="N1015" s="1" t="s">
        <v>19</v>
      </c>
      <c r="O1015" s="1">
        <v>0</v>
      </c>
      <c r="P1015" s="1" t="s">
        <v>210</v>
      </c>
      <c r="Q1015" s="1" t="s">
        <v>21</v>
      </c>
      <c r="R1015" s="1" t="s">
        <v>2181</v>
      </c>
      <c r="S1015" s="1" t="s">
        <v>291</v>
      </c>
      <c r="T1015" s="1"/>
      <c r="U1015" s="3" t="s">
        <v>2181</v>
      </c>
      <c r="V1015">
        <v>43329</v>
      </c>
    </row>
    <row r="1016" spans="1:22" ht="12.75" x14ac:dyDescent="0.2">
      <c r="A1016" s="2">
        <v>43329.549083495367</v>
      </c>
      <c r="B1016" s="1" t="s">
        <v>15</v>
      </c>
      <c r="C1016" s="1" t="s">
        <v>2182</v>
      </c>
      <c r="D1016" s="1">
        <v>52</v>
      </c>
      <c r="E1016" s="1">
        <v>233</v>
      </c>
      <c r="F1016" s="1">
        <v>9</v>
      </c>
      <c r="G1016" s="4" t="s">
        <v>34</v>
      </c>
      <c r="H1016" s="1" t="s">
        <v>26</v>
      </c>
      <c r="I1016" s="1" t="s">
        <v>0</v>
      </c>
      <c r="K1016" s="1" t="s">
        <v>27</v>
      </c>
      <c r="L1016" s="1" t="s">
        <v>17</v>
      </c>
      <c r="M1016" s="1" t="s">
        <v>289</v>
      </c>
      <c r="N1016" s="1" t="s">
        <v>19</v>
      </c>
      <c r="O1016" s="1">
        <v>30</v>
      </c>
      <c r="P1016" s="1" t="s">
        <v>757</v>
      </c>
      <c r="Q1016" s="1" t="s">
        <v>21</v>
      </c>
      <c r="R1016" s="1" t="s">
        <v>2181</v>
      </c>
      <c r="S1016" s="1" t="s">
        <v>291</v>
      </c>
      <c r="T1016" s="1"/>
      <c r="U1016" s="3" t="s">
        <v>2181</v>
      </c>
      <c r="V1016">
        <v>43329</v>
      </c>
    </row>
    <row r="1017" spans="1:22" ht="12.75" x14ac:dyDescent="0.2">
      <c r="A1017" s="2">
        <v>43329.559090937502</v>
      </c>
      <c r="B1017" s="1" t="s">
        <v>36</v>
      </c>
      <c r="C1017" s="1" t="s">
        <v>2183</v>
      </c>
      <c r="D1017" s="1">
        <v>43</v>
      </c>
      <c r="E1017" s="1" t="s">
        <v>164</v>
      </c>
      <c r="F1017" s="1">
        <v>10</v>
      </c>
      <c r="G1017" s="1" t="s">
        <v>43</v>
      </c>
      <c r="H1017" s="1" t="s">
        <v>26</v>
      </c>
      <c r="I1017" s="1" t="s">
        <v>0</v>
      </c>
      <c r="K1017" s="1" t="s">
        <v>27</v>
      </c>
      <c r="L1017" s="1" t="s">
        <v>57</v>
      </c>
      <c r="M1017" s="1" t="s">
        <v>457</v>
      </c>
      <c r="N1017" s="1" t="s">
        <v>19</v>
      </c>
      <c r="O1017" s="1">
        <v>0</v>
      </c>
      <c r="P1017" s="1" t="s">
        <v>54</v>
      </c>
      <c r="Q1017" s="1" t="s">
        <v>21</v>
      </c>
      <c r="R1017" s="1" t="s">
        <v>1854</v>
      </c>
      <c r="S1017" s="1" t="s">
        <v>779</v>
      </c>
      <c r="T1017" s="1"/>
      <c r="U1017" s="3" t="s">
        <v>1836</v>
      </c>
      <c r="V1017">
        <v>43320</v>
      </c>
    </row>
    <row r="1018" spans="1:22" ht="12.75" x14ac:dyDescent="0.2">
      <c r="A1018" s="2">
        <v>43329.560284768522</v>
      </c>
      <c r="B1018" s="1" t="s">
        <v>36</v>
      </c>
      <c r="C1018" s="1" t="s">
        <v>2184</v>
      </c>
      <c r="D1018" s="1">
        <v>48</v>
      </c>
      <c r="E1018" s="1">
        <v>43</v>
      </c>
      <c r="F1018" s="1">
        <v>10</v>
      </c>
      <c r="G1018" s="1" t="s">
        <v>43</v>
      </c>
      <c r="H1018" s="1" t="s">
        <v>26</v>
      </c>
      <c r="I1018" s="1" t="s">
        <v>0</v>
      </c>
      <c r="K1018" s="1" t="s">
        <v>27</v>
      </c>
      <c r="L1018" s="1" t="s">
        <v>57</v>
      </c>
      <c r="M1018" s="1" t="s">
        <v>457</v>
      </c>
      <c r="N1018" s="1" t="s">
        <v>19</v>
      </c>
      <c r="O1018" s="1">
        <v>0</v>
      </c>
      <c r="P1018" s="1" t="s">
        <v>54</v>
      </c>
      <c r="Q1018" s="1" t="s">
        <v>21</v>
      </c>
      <c r="R1018" s="1" t="s">
        <v>1836</v>
      </c>
      <c r="S1018" s="1" t="s">
        <v>779</v>
      </c>
      <c r="T1018" s="1"/>
      <c r="U1018" s="3" t="s">
        <v>2185</v>
      </c>
      <c r="V1018">
        <v>43320</v>
      </c>
    </row>
    <row r="1019" spans="1:22" ht="12.75" x14ac:dyDescent="0.2">
      <c r="A1019" s="2">
        <v>43329.561330821758</v>
      </c>
      <c r="B1019" s="1" t="s">
        <v>36</v>
      </c>
      <c r="C1019" s="1" t="s">
        <v>2186</v>
      </c>
      <c r="D1019" s="1">
        <v>58</v>
      </c>
      <c r="E1019" s="1">
        <v>16</v>
      </c>
      <c r="F1019" s="1">
        <v>10</v>
      </c>
      <c r="G1019" s="1" t="s">
        <v>43</v>
      </c>
      <c r="H1019" s="1" t="s">
        <v>26</v>
      </c>
      <c r="I1019" s="1" t="s">
        <v>0</v>
      </c>
      <c r="K1019" s="1" t="s">
        <v>27</v>
      </c>
      <c r="L1019" s="1" t="s">
        <v>57</v>
      </c>
      <c r="M1019" s="1" t="s">
        <v>457</v>
      </c>
      <c r="N1019" s="1" t="s">
        <v>19</v>
      </c>
      <c r="O1019" s="1">
        <v>0</v>
      </c>
      <c r="P1019" s="1" t="s">
        <v>54</v>
      </c>
      <c r="Q1019" s="1" t="s">
        <v>21</v>
      </c>
      <c r="R1019" s="1" t="s">
        <v>1836</v>
      </c>
      <c r="S1019" s="1" t="s">
        <v>779</v>
      </c>
      <c r="T1019" s="1"/>
      <c r="U1019" s="3" t="s">
        <v>1836</v>
      </c>
      <c r="V1019">
        <v>43320</v>
      </c>
    </row>
    <row r="1020" spans="1:22" ht="12.75" x14ac:dyDescent="0.2">
      <c r="A1020" s="2">
        <v>43329.56156887731</v>
      </c>
      <c r="B1020" s="1" t="s">
        <v>36</v>
      </c>
      <c r="C1020" s="1" t="s">
        <v>2187</v>
      </c>
      <c r="D1020" s="1">
        <v>78</v>
      </c>
      <c r="E1020" s="1">
        <v>49</v>
      </c>
      <c r="F1020" s="1">
        <v>6</v>
      </c>
      <c r="G1020" s="4" t="s">
        <v>786</v>
      </c>
      <c r="H1020" s="1" t="s">
        <v>26</v>
      </c>
      <c r="I1020" s="1" t="s">
        <v>0</v>
      </c>
      <c r="K1020" s="1" t="s">
        <v>100</v>
      </c>
      <c r="L1020" s="1" t="s">
        <v>57</v>
      </c>
      <c r="M1020" s="1" t="s">
        <v>457</v>
      </c>
      <c r="N1020" s="1" t="s">
        <v>19</v>
      </c>
      <c r="O1020" s="1">
        <v>0</v>
      </c>
      <c r="P1020" s="1" t="s">
        <v>20</v>
      </c>
      <c r="Q1020" s="1" t="s">
        <v>21</v>
      </c>
      <c r="R1020" s="1" t="s">
        <v>2187</v>
      </c>
      <c r="S1020" s="1" t="s">
        <v>771</v>
      </c>
      <c r="T1020" s="1"/>
      <c r="U1020" s="3" t="s">
        <v>2122</v>
      </c>
      <c r="V1020">
        <v>43304</v>
      </c>
    </row>
    <row r="1021" spans="1:22" ht="12.75" x14ac:dyDescent="0.2">
      <c r="A1021" s="2">
        <v>43329.566357488424</v>
      </c>
      <c r="B1021" s="1" t="s">
        <v>15</v>
      </c>
      <c r="C1021" s="1" t="s">
        <v>2188</v>
      </c>
      <c r="D1021" s="1">
        <v>55</v>
      </c>
      <c r="E1021" s="1">
        <v>48</v>
      </c>
      <c r="F1021" s="1">
        <v>6</v>
      </c>
      <c r="G1021" s="4" t="s">
        <v>786</v>
      </c>
      <c r="H1021" s="1" t="s">
        <v>26</v>
      </c>
      <c r="I1021" s="1" t="s">
        <v>0</v>
      </c>
      <c r="K1021" s="1" t="s">
        <v>27</v>
      </c>
      <c r="L1021" s="1" t="s">
        <v>57</v>
      </c>
      <c r="M1021" s="1" t="s">
        <v>457</v>
      </c>
      <c r="N1021" s="1" t="s">
        <v>19</v>
      </c>
      <c r="O1021" s="1">
        <v>0</v>
      </c>
      <c r="P1021" s="1" t="s">
        <v>20</v>
      </c>
      <c r="Q1021" s="1" t="s">
        <v>21</v>
      </c>
      <c r="R1021" s="1" t="s">
        <v>2187</v>
      </c>
      <c r="S1021" s="1" t="s">
        <v>771</v>
      </c>
      <c r="T1021" s="1"/>
      <c r="U1021" s="3" t="s">
        <v>2122</v>
      </c>
      <c r="V1021">
        <v>43304</v>
      </c>
    </row>
    <row r="1022" spans="1:22" ht="12.75" x14ac:dyDescent="0.2">
      <c r="A1022" s="2">
        <v>43329.567232777779</v>
      </c>
      <c r="B1022" s="1" t="s">
        <v>36</v>
      </c>
      <c r="C1022" s="1" t="s">
        <v>2189</v>
      </c>
      <c r="D1022" s="1">
        <v>43</v>
      </c>
      <c r="E1022" s="1" t="s">
        <v>290</v>
      </c>
      <c r="F1022" s="1">
        <v>10</v>
      </c>
      <c r="G1022" s="1" t="s">
        <v>43</v>
      </c>
      <c r="H1022" s="1" t="s">
        <v>26</v>
      </c>
      <c r="I1022" s="1" t="s">
        <v>0</v>
      </c>
      <c r="K1022" s="1" t="s">
        <v>27</v>
      </c>
      <c r="L1022" s="1" t="s">
        <v>57</v>
      </c>
      <c r="M1022" s="1" t="s">
        <v>457</v>
      </c>
      <c r="N1022" s="1" t="s">
        <v>19</v>
      </c>
      <c r="O1022" s="1">
        <v>0</v>
      </c>
      <c r="P1022" s="1" t="s">
        <v>54</v>
      </c>
      <c r="Q1022" s="1" t="s">
        <v>21</v>
      </c>
      <c r="R1022" s="1" t="s">
        <v>1836</v>
      </c>
      <c r="S1022" s="1" t="s">
        <v>1867</v>
      </c>
      <c r="T1022" s="1"/>
      <c r="U1022" s="3" t="s">
        <v>1836</v>
      </c>
      <c r="V1022">
        <v>43320</v>
      </c>
    </row>
    <row r="1023" spans="1:22" ht="12.75" x14ac:dyDescent="0.2">
      <c r="A1023" s="2">
        <v>43329.568387858795</v>
      </c>
      <c r="B1023" s="1" t="s">
        <v>36</v>
      </c>
      <c r="C1023" s="1" t="s">
        <v>1859</v>
      </c>
      <c r="D1023" s="1">
        <v>52</v>
      </c>
      <c r="E1023" s="1">
        <v>27</v>
      </c>
      <c r="F1023" s="1">
        <v>10</v>
      </c>
      <c r="G1023" s="1" t="s">
        <v>43</v>
      </c>
      <c r="H1023" s="1" t="s">
        <v>26</v>
      </c>
      <c r="I1023" s="1" t="s">
        <v>0</v>
      </c>
      <c r="K1023" s="1" t="s">
        <v>27</v>
      </c>
      <c r="L1023" s="1" t="s">
        <v>57</v>
      </c>
      <c r="M1023" s="1" t="s">
        <v>457</v>
      </c>
      <c r="N1023" s="1" t="s">
        <v>19</v>
      </c>
      <c r="O1023" s="1">
        <v>0</v>
      </c>
      <c r="P1023" s="1" t="s">
        <v>54</v>
      </c>
      <c r="Q1023" s="1" t="s">
        <v>21</v>
      </c>
      <c r="R1023" s="1" t="s">
        <v>1836</v>
      </c>
      <c r="S1023" s="1" t="s">
        <v>779</v>
      </c>
      <c r="T1023" s="1"/>
      <c r="U1023" s="3" t="s">
        <v>1836</v>
      </c>
      <c r="V1023">
        <v>43320</v>
      </c>
    </row>
    <row r="1024" spans="1:22" ht="12.75" x14ac:dyDescent="0.2">
      <c r="A1024" s="2">
        <v>43329.576402847219</v>
      </c>
      <c r="B1024" s="1" t="s">
        <v>36</v>
      </c>
      <c r="C1024" s="1" t="s">
        <v>2190</v>
      </c>
      <c r="D1024" s="1">
        <v>70</v>
      </c>
      <c r="E1024" s="1">
        <v>42</v>
      </c>
      <c r="F1024" s="1">
        <v>5</v>
      </c>
      <c r="G1024" s="4" t="s">
        <v>786</v>
      </c>
      <c r="H1024" s="1" t="s">
        <v>26</v>
      </c>
      <c r="I1024" s="1" t="s">
        <v>0</v>
      </c>
      <c r="K1024" s="1" t="s">
        <v>221</v>
      </c>
      <c r="L1024" s="1" t="s">
        <v>57</v>
      </c>
      <c r="M1024" s="1" t="s">
        <v>457</v>
      </c>
      <c r="N1024" s="1" t="s">
        <v>19</v>
      </c>
      <c r="O1024" s="1">
        <v>0</v>
      </c>
      <c r="P1024" s="1" t="s">
        <v>20</v>
      </c>
      <c r="Q1024" s="1" t="s">
        <v>21</v>
      </c>
      <c r="R1024" s="1" t="s">
        <v>2191</v>
      </c>
      <c r="S1024" s="1" t="s">
        <v>771</v>
      </c>
      <c r="T1024" s="1"/>
      <c r="U1024" s="3" t="s">
        <v>2122</v>
      </c>
      <c r="V1024">
        <v>43305</v>
      </c>
    </row>
    <row r="1025" spans="1:22" ht="12.75" x14ac:dyDescent="0.2">
      <c r="A1025" s="2">
        <v>43329.580134236108</v>
      </c>
      <c r="B1025" s="1" t="s">
        <v>15</v>
      </c>
      <c r="C1025" s="1" t="s">
        <v>2192</v>
      </c>
      <c r="D1025" s="1">
        <v>34</v>
      </c>
      <c r="E1025" s="1">
        <v>23</v>
      </c>
      <c r="F1025" s="1">
        <v>5</v>
      </c>
      <c r="G1025" s="4" t="s">
        <v>786</v>
      </c>
      <c r="H1025" s="1" t="s">
        <v>26</v>
      </c>
      <c r="I1025" s="1" t="s">
        <v>0</v>
      </c>
      <c r="K1025" s="1" t="s">
        <v>50</v>
      </c>
      <c r="L1025" s="1" t="s">
        <v>17</v>
      </c>
      <c r="M1025" s="1" t="s">
        <v>289</v>
      </c>
      <c r="N1025" s="1" t="s">
        <v>19</v>
      </c>
      <c r="O1025" s="1">
        <v>0</v>
      </c>
      <c r="P1025" s="1" t="s">
        <v>20</v>
      </c>
      <c r="Q1025" s="1" t="s">
        <v>21</v>
      </c>
      <c r="R1025" s="1" t="s">
        <v>2193</v>
      </c>
      <c r="S1025" s="1" t="s">
        <v>771</v>
      </c>
      <c r="T1025" s="1"/>
      <c r="U1025" s="3" t="s">
        <v>2122</v>
      </c>
      <c r="V1025">
        <v>43304</v>
      </c>
    </row>
    <row r="1026" spans="1:22" ht="12.75" x14ac:dyDescent="0.2">
      <c r="A1026" s="2">
        <v>43329.583977858798</v>
      </c>
      <c r="B1026" s="1" t="s">
        <v>36</v>
      </c>
      <c r="C1026" s="1" t="s">
        <v>2193</v>
      </c>
      <c r="D1026" s="1">
        <v>52</v>
      </c>
      <c r="E1026" s="1">
        <v>23</v>
      </c>
      <c r="F1026" s="1">
        <v>5</v>
      </c>
      <c r="G1026" s="4" t="s">
        <v>786</v>
      </c>
      <c r="H1026" s="1" t="s">
        <v>26</v>
      </c>
      <c r="I1026" s="1" t="s">
        <v>0</v>
      </c>
      <c r="K1026" s="1" t="s">
        <v>27</v>
      </c>
      <c r="L1026" s="1" t="s">
        <v>17</v>
      </c>
      <c r="M1026" s="1" t="s">
        <v>289</v>
      </c>
      <c r="N1026" s="1" t="s">
        <v>19</v>
      </c>
      <c r="O1026" s="1">
        <v>0</v>
      </c>
      <c r="P1026" s="1" t="s">
        <v>294</v>
      </c>
      <c r="Q1026" s="1" t="s">
        <v>21</v>
      </c>
      <c r="R1026" s="1" t="s">
        <v>2193</v>
      </c>
      <c r="S1026" s="1" t="s">
        <v>771</v>
      </c>
      <c r="T1026" s="1"/>
      <c r="U1026" s="3" t="s">
        <v>2122</v>
      </c>
      <c r="V1026">
        <v>43304</v>
      </c>
    </row>
    <row r="1027" spans="1:22" ht="12.75" x14ac:dyDescent="0.2">
      <c r="A1027" s="2">
        <v>43329.595345590278</v>
      </c>
      <c r="B1027" s="1" t="s">
        <v>36</v>
      </c>
      <c r="C1027" s="1" t="s">
        <v>1859</v>
      </c>
      <c r="D1027" s="1">
        <v>52</v>
      </c>
      <c r="E1027" s="1">
        <v>27</v>
      </c>
      <c r="F1027" s="1">
        <v>10</v>
      </c>
      <c r="G1027" s="1" t="s">
        <v>43</v>
      </c>
      <c r="H1027" s="1" t="s">
        <v>26</v>
      </c>
      <c r="I1027" s="1" t="s">
        <v>0</v>
      </c>
      <c r="K1027" s="1" t="s">
        <v>27</v>
      </c>
      <c r="L1027" s="1" t="s">
        <v>57</v>
      </c>
      <c r="M1027" s="1" t="s">
        <v>457</v>
      </c>
      <c r="N1027" s="1" t="s">
        <v>19</v>
      </c>
      <c r="O1027" s="1">
        <v>0</v>
      </c>
      <c r="P1027" s="1" t="s">
        <v>54</v>
      </c>
      <c r="Q1027" s="1" t="s">
        <v>21</v>
      </c>
      <c r="R1027" s="1" t="s">
        <v>1836</v>
      </c>
      <c r="S1027" s="1" t="s">
        <v>779</v>
      </c>
      <c r="T1027" s="1"/>
      <c r="U1027" s="3" t="s">
        <v>1836</v>
      </c>
      <c r="V1027">
        <v>43320</v>
      </c>
    </row>
    <row r="1028" spans="1:22" ht="12.75" x14ac:dyDescent="0.2">
      <c r="A1028" s="2">
        <v>43329.59708013889</v>
      </c>
      <c r="B1028" s="1" t="s">
        <v>36</v>
      </c>
      <c r="C1028" s="1" t="s">
        <v>2194</v>
      </c>
      <c r="D1028" s="1">
        <v>47</v>
      </c>
      <c r="E1028" s="1">
        <v>68</v>
      </c>
      <c r="F1028" s="1">
        <v>10</v>
      </c>
      <c r="G1028" s="1" t="s">
        <v>43</v>
      </c>
      <c r="H1028" s="1" t="s">
        <v>26</v>
      </c>
      <c r="I1028" s="1" t="s">
        <v>0</v>
      </c>
      <c r="K1028" s="1" t="s">
        <v>27</v>
      </c>
      <c r="L1028" s="1" t="s">
        <v>57</v>
      </c>
      <c r="M1028" s="1" t="s">
        <v>457</v>
      </c>
      <c r="N1028" s="1" t="s">
        <v>19</v>
      </c>
      <c r="O1028" s="1">
        <v>0</v>
      </c>
      <c r="P1028" s="1" t="s">
        <v>54</v>
      </c>
      <c r="Q1028" s="1" t="s">
        <v>21</v>
      </c>
      <c r="R1028" s="1" t="s">
        <v>1836</v>
      </c>
      <c r="S1028" s="1" t="s">
        <v>779</v>
      </c>
      <c r="T1028" s="1"/>
      <c r="U1028" s="3" t="s">
        <v>1836</v>
      </c>
      <c r="V1028">
        <v>43321</v>
      </c>
    </row>
    <row r="1029" spans="1:22" ht="12.75" x14ac:dyDescent="0.2">
      <c r="A1029" s="2">
        <v>43329.599583935182</v>
      </c>
      <c r="B1029" s="1" t="s">
        <v>36</v>
      </c>
      <c r="C1029" s="1" t="s">
        <v>2195</v>
      </c>
      <c r="D1029" s="1">
        <v>51</v>
      </c>
      <c r="E1029" s="1">
        <v>57</v>
      </c>
      <c r="F1029" s="1">
        <v>10</v>
      </c>
      <c r="G1029" s="1" t="s">
        <v>43</v>
      </c>
      <c r="H1029" s="1" t="s">
        <v>26</v>
      </c>
      <c r="I1029" s="1" t="s">
        <v>0</v>
      </c>
      <c r="K1029" s="1" t="s">
        <v>27</v>
      </c>
      <c r="L1029" s="1" t="s">
        <v>57</v>
      </c>
      <c r="M1029" s="1" t="s">
        <v>457</v>
      </c>
      <c r="N1029" s="1" t="s">
        <v>19</v>
      </c>
      <c r="O1029" s="1">
        <v>0</v>
      </c>
      <c r="P1029" s="1" t="s">
        <v>54</v>
      </c>
      <c r="Q1029" s="1" t="s">
        <v>21</v>
      </c>
      <c r="R1029" s="1" t="s">
        <v>1836</v>
      </c>
      <c r="S1029" s="1" t="s">
        <v>779</v>
      </c>
      <c r="T1029" s="1"/>
      <c r="U1029" s="3" t="s">
        <v>1836</v>
      </c>
      <c r="V1029">
        <v>43321</v>
      </c>
    </row>
    <row r="1030" spans="1:22" ht="12.75" x14ac:dyDescent="0.2">
      <c r="A1030" s="2">
        <v>43329.600997800924</v>
      </c>
      <c r="B1030" s="1" t="s">
        <v>36</v>
      </c>
      <c r="C1030" s="1" t="s">
        <v>2196</v>
      </c>
      <c r="D1030" s="1">
        <v>51</v>
      </c>
      <c r="E1030" s="1">
        <v>44</v>
      </c>
      <c r="F1030" s="1">
        <v>10</v>
      </c>
      <c r="G1030" s="1" t="s">
        <v>43</v>
      </c>
      <c r="H1030" s="1" t="s">
        <v>26</v>
      </c>
      <c r="I1030" s="1" t="s">
        <v>0</v>
      </c>
      <c r="K1030" s="1" t="s">
        <v>27</v>
      </c>
      <c r="L1030" s="1" t="s">
        <v>57</v>
      </c>
      <c r="M1030" s="1" t="s">
        <v>457</v>
      </c>
      <c r="N1030" s="1" t="s">
        <v>19</v>
      </c>
      <c r="O1030" s="1">
        <v>0</v>
      </c>
      <c r="P1030" s="1" t="s">
        <v>54</v>
      </c>
      <c r="Q1030" s="1" t="s">
        <v>21</v>
      </c>
      <c r="R1030" s="1" t="s">
        <v>1836</v>
      </c>
      <c r="S1030" s="1" t="s">
        <v>779</v>
      </c>
      <c r="T1030" s="1"/>
      <c r="U1030" s="3" t="s">
        <v>1836</v>
      </c>
      <c r="V1030">
        <v>43321</v>
      </c>
    </row>
    <row r="1031" spans="1:22" ht="12.75" x14ac:dyDescent="0.2">
      <c r="A1031" s="2">
        <v>43329.602092939815</v>
      </c>
      <c r="B1031" s="1" t="s">
        <v>36</v>
      </c>
      <c r="C1031" s="1" t="s">
        <v>2197</v>
      </c>
      <c r="D1031" s="1">
        <v>45</v>
      </c>
      <c r="E1031" s="1" t="s">
        <v>1536</v>
      </c>
      <c r="F1031" s="1">
        <v>10</v>
      </c>
      <c r="G1031" s="1" t="s">
        <v>43</v>
      </c>
      <c r="H1031" s="1" t="s">
        <v>26</v>
      </c>
      <c r="I1031" s="1" t="s">
        <v>0</v>
      </c>
      <c r="K1031" s="1" t="s">
        <v>27</v>
      </c>
      <c r="L1031" s="1" t="s">
        <v>57</v>
      </c>
      <c r="M1031" s="1" t="s">
        <v>457</v>
      </c>
      <c r="N1031" s="1" t="s">
        <v>19</v>
      </c>
      <c r="O1031" s="1">
        <v>0</v>
      </c>
      <c r="P1031" s="1" t="s">
        <v>54</v>
      </c>
      <c r="Q1031" s="1" t="s">
        <v>21</v>
      </c>
      <c r="R1031" s="1" t="s">
        <v>1836</v>
      </c>
      <c r="S1031" s="1" t="s">
        <v>779</v>
      </c>
      <c r="T1031" s="1"/>
      <c r="U1031" s="3" t="s">
        <v>1836</v>
      </c>
      <c r="V1031">
        <v>43321</v>
      </c>
    </row>
    <row r="1032" spans="1:22" ht="12.75" x14ac:dyDescent="0.2">
      <c r="A1032" s="2">
        <v>43329.603008587961</v>
      </c>
      <c r="B1032" s="1" t="s">
        <v>36</v>
      </c>
      <c r="C1032" s="1" t="s">
        <v>2198</v>
      </c>
      <c r="D1032" s="1">
        <v>39</v>
      </c>
      <c r="E1032" s="1">
        <v>13</v>
      </c>
      <c r="F1032" s="1">
        <v>5</v>
      </c>
      <c r="G1032" s="4" t="s">
        <v>786</v>
      </c>
      <c r="H1032" s="1" t="s">
        <v>26</v>
      </c>
      <c r="I1032" s="1" t="s">
        <v>0</v>
      </c>
      <c r="K1032" s="1" t="s">
        <v>16</v>
      </c>
      <c r="L1032" s="1" t="s">
        <v>57</v>
      </c>
      <c r="M1032" s="1" t="s">
        <v>457</v>
      </c>
      <c r="N1032" s="1" t="s">
        <v>19</v>
      </c>
      <c r="O1032" s="1">
        <v>0</v>
      </c>
      <c r="P1032" s="1" t="s">
        <v>20</v>
      </c>
      <c r="Q1032" s="1" t="s">
        <v>21</v>
      </c>
      <c r="R1032" s="1" t="s">
        <v>2199</v>
      </c>
      <c r="S1032" s="1" t="s">
        <v>771</v>
      </c>
      <c r="T1032" s="1"/>
      <c r="U1032" s="3" t="s">
        <v>202</v>
      </c>
      <c r="V1032">
        <v>43304</v>
      </c>
    </row>
    <row r="1033" spans="1:22" ht="12.75" x14ac:dyDescent="0.2">
      <c r="A1033" s="2">
        <v>43329.611702361115</v>
      </c>
      <c r="B1033" s="1" t="s">
        <v>15</v>
      </c>
      <c r="C1033" s="1" t="s">
        <v>2200</v>
      </c>
      <c r="D1033" s="1">
        <v>45</v>
      </c>
      <c r="E1033" s="1" t="s">
        <v>399</v>
      </c>
      <c r="F1033" s="1">
        <v>10</v>
      </c>
      <c r="G1033" s="1" t="s">
        <v>43</v>
      </c>
      <c r="H1033" s="1" t="s">
        <v>26</v>
      </c>
      <c r="I1033" s="1" t="s">
        <v>0</v>
      </c>
      <c r="K1033" s="1" t="s">
        <v>27</v>
      </c>
      <c r="L1033" s="1" t="s">
        <v>28</v>
      </c>
      <c r="M1033" s="1" t="s">
        <v>94</v>
      </c>
      <c r="N1033" s="1" t="s">
        <v>39</v>
      </c>
      <c r="O1033" s="1">
        <v>1000</v>
      </c>
      <c r="P1033" s="1" t="s">
        <v>2201</v>
      </c>
      <c r="Q1033" s="1" t="s">
        <v>95</v>
      </c>
      <c r="R1033" s="1" t="s">
        <v>1836</v>
      </c>
      <c r="S1033" s="1" t="s">
        <v>779</v>
      </c>
      <c r="T1033" s="1"/>
      <c r="U1033" s="3" t="s">
        <v>1836</v>
      </c>
      <c r="V1033">
        <v>43321</v>
      </c>
    </row>
    <row r="1034" spans="1:22" ht="12.75" x14ac:dyDescent="0.2">
      <c r="A1034" s="2">
        <v>43329.626663379633</v>
      </c>
      <c r="B1034" s="1" t="s">
        <v>36</v>
      </c>
      <c r="C1034" s="1" t="s">
        <v>2202</v>
      </c>
      <c r="D1034" s="1">
        <v>59</v>
      </c>
      <c r="E1034" s="1">
        <v>54</v>
      </c>
      <c r="F1034" s="1">
        <v>10</v>
      </c>
      <c r="G1034" s="1" t="s">
        <v>43</v>
      </c>
      <c r="H1034" s="1" t="s">
        <v>26</v>
      </c>
      <c r="I1034" s="1" t="s">
        <v>0</v>
      </c>
      <c r="K1034" s="1" t="s">
        <v>27</v>
      </c>
      <c r="L1034" s="1" t="s">
        <v>57</v>
      </c>
      <c r="M1034" s="1" t="s">
        <v>457</v>
      </c>
      <c r="N1034" s="1" t="s">
        <v>19</v>
      </c>
      <c r="O1034" s="1">
        <v>0</v>
      </c>
      <c r="P1034" s="1" t="s">
        <v>54</v>
      </c>
      <c r="Q1034" s="1" t="s">
        <v>21</v>
      </c>
      <c r="R1034" s="1" t="s">
        <v>1836</v>
      </c>
      <c r="S1034" s="1" t="s">
        <v>779</v>
      </c>
      <c r="T1034" s="1"/>
      <c r="U1034" s="3" t="s">
        <v>1836</v>
      </c>
      <c r="V1034">
        <v>43321</v>
      </c>
    </row>
    <row r="1035" spans="1:22" ht="12.75" x14ac:dyDescent="0.2">
      <c r="A1035" s="2">
        <v>43329.628173206016</v>
      </c>
      <c r="B1035" s="1" t="s">
        <v>36</v>
      </c>
      <c r="C1035" s="1" t="s">
        <v>2203</v>
      </c>
      <c r="D1035" s="1">
        <v>53</v>
      </c>
      <c r="E1035" s="1" t="s">
        <v>2204</v>
      </c>
      <c r="F1035" s="1">
        <v>13</v>
      </c>
      <c r="G1035" s="1" t="s">
        <v>43</v>
      </c>
      <c r="H1035" s="1" t="s">
        <v>26</v>
      </c>
      <c r="I1035" s="1" t="s">
        <v>0</v>
      </c>
      <c r="K1035" s="1" t="s">
        <v>27</v>
      </c>
      <c r="L1035" s="1" t="s">
        <v>57</v>
      </c>
      <c r="M1035" s="1" t="s">
        <v>457</v>
      </c>
      <c r="N1035" s="1" t="s">
        <v>19</v>
      </c>
      <c r="O1035" s="1">
        <v>0</v>
      </c>
      <c r="P1035" s="1" t="s">
        <v>54</v>
      </c>
      <c r="Q1035" s="1" t="s">
        <v>21</v>
      </c>
      <c r="R1035" s="1" t="s">
        <v>1836</v>
      </c>
      <c r="S1035" s="1" t="s">
        <v>779</v>
      </c>
      <c r="T1035" s="1"/>
      <c r="U1035" s="3" t="s">
        <v>1836</v>
      </c>
      <c r="V1035">
        <v>43321</v>
      </c>
    </row>
    <row r="1036" spans="1:22" ht="12.75" x14ac:dyDescent="0.2">
      <c r="A1036" s="2">
        <v>43329.64385912037</v>
      </c>
      <c r="B1036" s="1" t="s">
        <v>15</v>
      </c>
      <c r="C1036" s="1" t="s">
        <v>2205</v>
      </c>
      <c r="D1036" s="1">
        <v>48</v>
      </c>
      <c r="E1036" s="1" t="s">
        <v>1574</v>
      </c>
      <c r="F1036" s="1">
        <v>13</v>
      </c>
      <c r="G1036" s="1" t="s">
        <v>43</v>
      </c>
      <c r="H1036" s="1" t="s">
        <v>26</v>
      </c>
      <c r="I1036" s="1" t="s">
        <v>0</v>
      </c>
      <c r="K1036" s="1" t="s">
        <v>27</v>
      </c>
      <c r="L1036" s="1" t="s">
        <v>28</v>
      </c>
      <c r="M1036" s="1" t="s">
        <v>94</v>
      </c>
      <c r="N1036" s="1" t="s">
        <v>39</v>
      </c>
      <c r="O1036" s="1">
        <v>800</v>
      </c>
      <c r="P1036" s="1" t="s">
        <v>383</v>
      </c>
      <c r="Q1036" s="1" t="s">
        <v>95</v>
      </c>
      <c r="R1036" s="1" t="s">
        <v>1836</v>
      </c>
      <c r="S1036" s="1" t="s">
        <v>779</v>
      </c>
      <c r="T1036" s="1"/>
      <c r="U1036" s="3" t="s">
        <v>1836</v>
      </c>
      <c r="V1036">
        <v>43321</v>
      </c>
    </row>
    <row r="1037" spans="1:22" ht="12.75" x14ac:dyDescent="0.2">
      <c r="A1037" s="2">
        <v>43329.645151087963</v>
      </c>
      <c r="B1037" s="1" t="s">
        <v>36</v>
      </c>
      <c r="C1037" s="1" t="s">
        <v>2206</v>
      </c>
      <c r="D1037" s="1">
        <v>52</v>
      </c>
      <c r="E1037" s="1" t="s">
        <v>624</v>
      </c>
      <c r="F1037" s="1">
        <v>13</v>
      </c>
      <c r="G1037" s="1" t="s">
        <v>43</v>
      </c>
      <c r="H1037" s="1" t="s">
        <v>26</v>
      </c>
      <c r="I1037" s="1" t="s">
        <v>0</v>
      </c>
      <c r="K1037" s="1" t="s">
        <v>27</v>
      </c>
      <c r="L1037" s="1" t="s">
        <v>57</v>
      </c>
      <c r="M1037" s="1" t="s">
        <v>457</v>
      </c>
      <c r="N1037" s="1" t="s">
        <v>19</v>
      </c>
      <c r="O1037" s="1">
        <v>0</v>
      </c>
      <c r="P1037" s="1" t="s">
        <v>54</v>
      </c>
      <c r="Q1037" s="1" t="s">
        <v>21</v>
      </c>
      <c r="R1037" s="1" t="s">
        <v>1836</v>
      </c>
      <c r="S1037" s="1" t="s">
        <v>779</v>
      </c>
      <c r="T1037" s="1"/>
      <c r="U1037" s="3" t="s">
        <v>1836</v>
      </c>
      <c r="V1037">
        <v>43321</v>
      </c>
    </row>
    <row r="1038" spans="1:22" ht="12.75" x14ac:dyDescent="0.2">
      <c r="A1038" s="2">
        <v>43329.646979895835</v>
      </c>
      <c r="B1038" s="1" t="s">
        <v>22</v>
      </c>
      <c r="C1038" s="1" t="s">
        <v>2207</v>
      </c>
      <c r="D1038" s="1">
        <v>33</v>
      </c>
      <c r="E1038" s="1" t="s">
        <v>66</v>
      </c>
      <c r="F1038" s="1">
        <v>13</v>
      </c>
      <c r="G1038" s="1" t="s">
        <v>43</v>
      </c>
      <c r="H1038" s="1" t="s">
        <v>26</v>
      </c>
      <c r="I1038" s="1" t="s">
        <v>0</v>
      </c>
      <c r="K1038" s="1" t="s">
        <v>27</v>
      </c>
      <c r="L1038" s="1" t="s">
        <v>57</v>
      </c>
      <c r="M1038" s="1" t="s">
        <v>457</v>
      </c>
      <c r="N1038" s="1" t="s">
        <v>19</v>
      </c>
      <c r="O1038" s="1">
        <v>0</v>
      </c>
      <c r="P1038" s="1" t="s">
        <v>54</v>
      </c>
      <c r="Q1038" s="1" t="s">
        <v>21</v>
      </c>
      <c r="R1038" s="1" t="s">
        <v>1836</v>
      </c>
      <c r="S1038" s="1" t="s">
        <v>779</v>
      </c>
      <c r="T1038" s="1"/>
      <c r="U1038" s="3" t="s">
        <v>1836</v>
      </c>
      <c r="V1038">
        <v>43321</v>
      </c>
    </row>
    <row r="1039" spans="1:22" ht="12.75" x14ac:dyDescent="0.2">
      <c r="A1039" s="2">
        <v>43329.64845789352</v>
      </c>
      <c r="B1039" s="1" t="s">
        <v>36</v>
      </c>
      <c r="C1039" s="1" t="s">
        <v>2208</v>
      </c>
      <c r="D1039" s="1">
        <v>68</v>
      </c>
      <c r="E1039" s="1">
        <v>89</v>
      </c>
      <c r="F1039" s="1">
        <v>13</v>
      </c>
      <c r="G1039" s="1" t="s">
        <v>43</v>
      </c>
      <c r="H1039" s="1" t="s">
        <v>26</v>
      </c>
      <c r="I1039" s="1" t="s">
        <v>0</v>
      </c>
      <c r="K1039" s="1" t="s">
        <v>27</v>
      </c>
      <c r="L1039" s="1" t="s">
        <v>57</v>
      </c>
      <c r="M1039" s="1" t="s">
        <v>457</v>
      </c>
      <c r="N1039" s="1" t="s">
        <v>19</v>
      </c>
      <c r="O1039" s="1">
        <v>0</v>
      </c>
      <c r="P1039" s="1" t="s">
        <v>54</v>
      </c>
      <c r="Q1039" s="1" t="s">
        <v>21</v>
      </c>
      <c r="R1039" s="1" t="s">
        <v>1836</v>
      </c>
      <c r="S1039" s="1" t="s">
        <v>779</v>
      </c>
      <c r="T1039" s="1"/>
      <c r="U1039" s="3" t="s">
        <v>1836</v>
      </c>
      <c r="V1039">
        <v>43321</v>
      </c>
    </row>
    <row r="1040" spans="1:22" ht="12.75" x14ac:dyDescent="0.2">
      <c r="A1040" s="2">
        <v>43329.650419780097</v>
      </c>
      <c r="B1040" s="1" t="s">
        <v>36</v>
      </c>
      <c r="C1040" s="1" t="s">
        <v>2209</v>
      </c>
      <c r="D1040" s="1">
        <v>49</v>
      </c>
      <c r="E1040" s="1" t="s">
        <v>1580</v>
      </c>
      <c r="F1040" s="1">
        <v>13</v>
      </c>
      <c r="G1040" s="1" t="s">
        <v>43</v>
      </c>
      <c r="H1040" s="1" t="s">
        <v>26</v>
      </c>
      <c r="I1040" s="1" t="s">
        <v>0</v>
      </c>
      <c r="K1040" s="1" t="s">
        <v>27</v>
      </c>
      <c r="L1040" s="1" t="s">
        <v>57</v>
      </c>
      <c r="M1040" s="1" t="s">
        <v>457</v>
      </c>
      <c r="N1040" s="1" t="s">
        <v>19</v>
      </c>
      <c r="O1040" s="1">
        <v>0</v>
      </c>
      <c r="P1040" s="1" t="s">
        <v>54</v>
      </c>
      <c r="Q1040" s="1" t="s">
        <v>21</v>
      </c>
      <c r="R1040" s="1" t="s">
        <v>1836</v>
      </c>
      <c r="S1040" s="1" t="s">
        <v>779</v>
      </c>
      <c r="T1040" s="1"/>
      <c r="U1040" s="3" t="s">
        <v>1836</v>
      </c>
      <c r="V1040">
        <v>43321</v>
      </c>
    </row>
    <row r="1041" spans="1:22" ht="12.75" x14ac:dyDescent="0.2">
      <c r="A1041" s="2">
        <v>43329.651778020838</v>
      </c>
      <c r="B1041" s="1" t="s">
        <v>36</v>
      </c>
      <c r="C1041" s="1" t="s">
        <v>2210</v>
      </c>
      <c r="D1041" s="1">
        <v>52</v>
      </c>
      <c r="E1041" s="1" t="s">
        <v>2211</v>
      </c>
      <c r="F1041" s="1">
        <v>13</v>
      </c>
      <c r="G1041" s="1" t="s">
        <v>43</v>
      </c>
      <c r="H1041" s="1" t="s">
        <v>26</v>
      </c>
      <c r="I1041" s="1" t="s">
        <v>0</v>
      </c>
      <c r="K1041" s="1" t="s">
        <v>27</v>
      </c>
      <c r="L1041" s="1" t="s">
        <v>57</v>
      </c>
      <c r="M1041" s="1" t="s">
        <v>457</v>
      </c>
      <c r="N1041" s="1" t="s">
        <v>19</v>
      </c>
      <c r="O1041" s="1">
        <v>0</v>
      </c>
      <c r="P1041" s="1" t="s">
        <v>54</v>
      </c>
      <c r="Q1041" s="1" t="s">
        <v>21</v>
      </c>
      <c r="R1041" s="1" t="s">
        <v>1836</v>
      </c>
      <c r="S1041" s="1" t="s">
        <v>779</v>
      </c>
      <c r="T1041" s="1"/>
      <c r="U1041" s="3" t="s">
        <v>1836</v>
      </c>
      <c r="V1041">
        <v>43321</v>
      </c>
    </row>
    <row r="1042" spans="1:22" ht="12.75" x14ac:dyDescent="0.2">
      <c r="A1042" s="2">
        <v>43329.652987152775</v>
      </c>
      <c r="B1042" s="1" t="s">
        <v>36</v>
      </c>
      <c r="C1042" s="1" t="s">
        <v>2212</v>
      </c>
      <c r="D1042" s="1">
        <v>55</v>
      </c>
      <c r="E1042" s="1" t="s">
        <v>2213</v>
      </c>
      <c r="F1042" s="1">
        <v>13</v>
      </c>
      <c r="G1042" s="1" t="s">
        <v>43</v>
      </c>
      <c r="H1042" s="1" t="s">
        <v>26</v>
      </c>
      <c r="I1042" s="1" t="s">
        <v>0</v>
      </c>
      <c r="K1042" s="1" t="s">
        <v>27</v>
      </c>
      <c r="L1042" s="1" t="s">
        <v>57</v>
      </c>
      <c r="M1042" s="1" t="s">
        <v>457</v>
      </c>
      <c r="N1042" s="1" t="s">
        <v>19</v>
      </c>
      <c r="O1042" s="1">
        <v>0</v>
      </c>
      <c r="P1042" s="1" t="s">
        <v>54</v>
      </c>
      <c r="Q1042" s="1" t="s">
        <v>21</v>
      </c>
      <c r="R1042" s="1" t="s">
        <v>1836</v>
      </c>
      <c r="S1042" s="1" t="s">
        <v>779</v>
      </c>
      <c r="T1042" s="1"/>
      <c r="U1042" s="3" t="s">
        <v>1836</v>
      </c>
      <c r="V1042">
        <v>43321</v>
      </c>
    </row>
    <row r="1043" spans="1:22" ht="12.75" x14ac:dyDescent="0.2">
      <c r="A1043" s="2">
        <v>43329.662903564815</v>
      </c>
      <c r="B1043" s="1" t="s">
        <v>22</v>
      </c>
      <c r="C1043" s="1" t="s">
        <v>2214</v>
      </c>
      <c r="D1043" s="1">
        <v>55</v>
      </c>
      <c r="E1043" s="1">
        <v>50</v>
      </c>
      <c r="F1043" s="1">
        <v>13</v>
      </c>
      <c r="G1043" s="1" t="s">
        <v>43</v>
      </c>
      <c r="H1043" s="1" t="s">
        <v>26</v>
      </c>
      <c r="I1043" s="1" t="s">
        <v>0</v>
      </c>
      <c r="K1043" s="1" t="s">
        <v>27</v>
      </c>
      <c r="L1043" s="1" t="s">
        <v>57</v>
      </c>
      <c r="M1043" s="1" t="s">
        <v>457</v>
      </c>
      <c r="N1043" s="1" t="s">
        <v>19</v>
      </c>
      <c r="O1043" s="1">
        <v>0</v>
      </c>
      <c r="P1043" s="1" t="s">
        <v>54</v>
      </c>
      <c r="Q1043" s="1" t="s">
        <v>21</v>
      </c>
      <c r="R1043" s="1" t="s">
        <v>1836</v>
      </c>
      <c r="S1043" s="1" t="s">
        <v>779</v>
      </c>
      <c r="T1043" s="1"/>
      <c r="U1043" s="3" t="s">
        <v>1836</v>
      </c>
      <c r="V1043">
        <v>43321</v>
      </c>
    </row>
    <row r="1044" spans="1:22" ht="12.75" x14ac:dyDescent="0.2">
      <c r="A1044" s="2">
        <v>43329.664975729167</v>
      </c>
      <c r="B1044" s="1" t="s">
        <v>36</v>
      </c>
      <c r="C1044" s="1" t="s">
        <v>2215</v>
      </c>
      <c r="D1044" s="1">
        <v>46</v>
      </c>
      <c r="E1044" s="1" t="s">
        <v>1715</v>
      </c>
      <c r="F1044" s="1">
        <v>13</v>
      </c>
      <c r="G1044" s="1" t="s">
        <v>43</v>
      </c>
      <c r="H1044" s="1" t="s">
        <v>26</v>
      </c>
      <c r="I1044" s="1" t="s">
        <v>0</v>
      </c>
      <c r="K1044" s="1" t="s">
        <v>27</v>
      </c>
      <c r="L1044" s="1" t="s">
        <v>57</v>
      </c>
      <c r="M1044" s="1" t="s">
        <v>457</v>
      </c>
      <c r="N1044" s="1" t="s">
        <v>19</v>
      </c>
      <c r="O1044" s="1">
        <v>0</v>
      </c>
      <c r="P1044" s="1" t="s">
        <v>54</v>
      </c>
      <c r="Q1044" s="1" t="s">
        <v>21</v>
      </c>
      <c r="R1044" s="1" t="s">
        <v>1836</v>
      </c>
      <c r="S1044" s="1" t="s">
        <v>779</v>
      </c>
      <c r="T1044" s="1"/>
      <c r="U1044" s="3" t="s">
        <v>1836</v>
      </c>
      <c r="V1044">
        <v>43321</v>
      </c>
    </row>
    <row r="1045" spans="1:22" ht="12.75" x14ac:dyDescent="0.2">
      <c r="A1045" s="2">
        <v>43329.666493668978</v>
      </c>
      <c r="B1045" s="1" t="s">
        <v>36</v>
      </c>
      <c r="C1045" s="1" t="s">
        <v>2216</v>
      </c>
      <c r="D1045" s="1">
        <v>44</v>
      </c>
      <c r="E1045" s="1" t="s">
        <v>978</v>
      </c>
      <c r="F1045" s="1">
        <v>13</v>
      </c>
      <c r="G1045" s="1" t="s">
        <v>43</v>
      </c>
      <c r="H1045" s="1" t="s">
        <v>26</v>
      </c>
      <c r="I1045" s="1" t="s">
        <v>0</v>
      </c>
      <c r="K1045" s="1" t="s">
        <v>27</v>
      </c>
      <c r="L1045" s="1" t="s">
        <v>57</v>
      </c>
      <c r="M1045" s="1" t="s">
        <v>457</v>
      </c>
      <c r="N1045" s="1" t="s">
        <v>19</v>
      </c>
      <c r="O1045" s="1">
        <v>0</v>
      </c>
      <c r="P1045" s="1" t="s">
        <v>54</v>
      </c>
      <c r="Q1045" s="1" t="s">
        <v>21</v>
      </c>
      <c r="R1045" s="1" t="s">
        <v>1836</v>
      </c>
      <c r="S1045" s="1" t="s">
        <v>779</v>
      </c>
      <c r="T1045" s="1"/>
      <c r="U1045" s="3" t="s">
        <v>1836</v>
      </c>
      <c r="V1045">
        <v>43321</v>
      </c>
    </row>
    <row r="1046" spans="1:22" ht="12.75" x14ac:dyDescent="0.2">
      <c r="A1046" s="2">
        <v>43329.668485729169</v>
      </c>
      <c r="B1046" s="1" t="s">
        <v>15</v>
      </c>
      <c r="C1046" s="1" t="s">
        <v>2217</v>
      </c>
      <c r="D1046" s="1">
        <v>47</v>
      </c>
      <c r="E1046" s="1" t="s">
        <v>966</v>
      </c>
      <c r="F1046" s="1">
        <v>13</v>
      </c>
      <c r="G1046" s="1" t="s">
        <v>43</v>
      </c>
      <c r="H1046" s="1" t="s">
        <v>26</v>
      </c>
      <c r="I1046" s="1" t="s">
        <v>0</v>
      </c>
      <c r="K1046" s="1" t="s">
        <v>27</v>
      </c>
      <c r="L1046" s="1" t="s">
        <v>28</v>
      </c>
      <c r="M1046" s="1" t="s">
        <v>94</v>
      </c>
      <c r="N1046" s="1" t="s">
        <v>39</v>
      </c>
      <c r="O1046" s="1">
        <v>500</v>
      </c>
      <c r="P1046" s="1" t="s">
        <v>2145</v>
      </c>
      <c r="Q1046" s="1" t="s">
        <v>21</v>
      </c>
      <c r="R1046" s="1" t="s">
        <v>2218</v>
      </c>
      <c r="S1046" s="1" t="s">
        <v>779</v>
      </c>
      <c r="T1046" s="1"/>
      <c r="U1046" s="3" t="s">
        <v>1836</v>
      </c>
      <c r="V1046">
        <v>43321</v>
      </c>
    </row>
    <row r="1047" spans="1:22" ht="12.75" x14ac:dyDescent="0.2">
      <c r="A1047" s="2">
        <v>43329.669649432872</v>
      </c>
      <c r="B1047" s="1" t="s">
        <v>36</v>
      </c>
      <c r="C1047" s="1" t="s">
        <v>2219</v>
      </c>
      <c r="D1047" s="1">
        <v>54</v>
      </c>
      <c r="E1047" s="1" t="s">
        <v>2220</v>
      </c>
      <c r="F1047" s="1">
        <v>14</v>
      </c>
      <c r="G1047" s="1" t="s">
        <v>43</v>
      </c>
      <c r="H1047" s="1" t="s">
        <v>26</v>
      </c>
      <c r="I1047" s="1" t="s">
        <v>0</v>
      </c>
      <c r="K1047" s="1" t="s">
        <v>27</v>
      </c>
      <c r="L1047" s="1" t="s">
        <v>57</v>
      </c>
      <c r="M1047" s="1" t="s">
        <v>457</v>
      </c>
      <c r="N1047" s="1" t="s">
        <v>19</v>
      </c>
      <c r="O1047" s="1">
        <v>0</v>
      </c>
      <c r="P1047" s="1" t="s">
        <v>54</v>
      </c>
      <c r="Q1047" s="1" t="s">
        <v>21</v>
      </c>
      <c r="R1047" s="1" t="s">
        <v>1836</v>
      </c>
      <c r="S1047" s="1" t="s">
        <v>779</v>
      </c>
      <c r="T1047" s="1"/>
      <c r="U1047" s="3" t="s">
        <v>1836</v>
      </c>
      <c r="V1047">
        <v>43321</v>
      </c>
    </row>
    <row r="1048" spans="1:22" ht="12.75" x14ac:dyDescent="0.2">
      <c r="A1048" s="2">
        <v>43329.670662430552</v>
      </c>
      <c r="B1048" s="1" t="s">
        <v>36</v>
      </c>
      <c r="C1048" s="1" t="s">
        <v>2221</v>
      </c>
      <c r="D1048" s="1">
        <v>45</v>
      </c>
      <c r="E1048" s="1" t="s">
        <v>117</v>
      </c>
      <c r="F1048" s="1">
        <v>14</v>
      </c>
      <c r="G1048" s="1" t="s">
        <v>43</v>
      </c>
      <c r="H1048" s="1" t="s">
        <v>26</v>
      </c>
      <c r="I1048" s="1" t="s">
        <v>0</v>
      </c>
      <c r="K1048" s="1" t="s">
        <v>27</v>
      </c>
      <c r="L1048" s="1" t="s">
        <v>57</v>
      </c>
      <c r="M1048" s="1" t="s">
        <v>457</v>
      </c>
      <c r="N1048" s="1" t="s">
        <v>19</v>
      </c>
      <c r="O1048" s="1">
        <v>0</v>
      </c>
      <c r="P1048" s="1" t="s">
        <v>54</v>
      </c>
      <c r="Q1048" s="1" t="s">
        <v>21</v>
      </c>
      <c r="R1048" s="1" t="s">
        <v>1836</v>
      </c>
      <c r="S1048" s="1" t="s">
        <v>779</v>
      </c>
      <c r="T1048" s="1"/>
      <c r="U1048" s="3" t="s">
        <v>1836</v>
      </c>
      <c r="V1048">
        <v>43321</v>
      </c>
    </row>
    <row r="1049" spans="1:22" ht="12.75" x14ac:dyDescent="0.2">
      <c r="A1049" s="2">
        <v>43329.671726678236</v>
      </c>
      <c r="B1049" s="1" t="s">
        <v>36</v>
      </c>
      <c r="C1049" s="1" t="s">
        <v>2222</v>
      </c>
      <c r="D1049" s="1">
        <v>47</v>
      </c>
      <c r="E1049" s="1" t="s">
        <v>2213</v>
      </c>
      <c r="F1049" s="1">
        <v>14</v>
      </c>
      <c r="G1049" s="1" t="s">
        <v>43</v>
      </c>
      <c r="H1049" s="1" t="s">
        <v>26</v>
      </c>
      <c r="I1049" s="1" t="s">
        <v>0</v>
      </c>
      <c r="K1049" s="1" t="s">
        <v>27</v>
      </c>
      <c r="L1049" s="1" t="s">
        <v>57</v>
      </c>
      <c r="M1049" s="1" t="s">
        <v>457</v>
      </c>
      <c r="N1049" s="1" t="s">
        <v>19</v>
      </c>
      <c r="O1049" s="1">
        <v>0</v>
      </c>
      <c r="P1049" s="1" t="s">
        <v>54</v>
      </c>
      <c r="Q1049" s="1" t="s">
        <v>21</v>
      </c>
      <c r="R1049" s="1" t="s">
        <v>1836</v>
      </c>
      <c r="S1049" s="1" t="s">
        <v>779</v>
      </c>
      <c r="T1049" s="1"/>
      <c r="U1049" s="3" t="s">
        <v>1836</v>
      </c>
      <c r="V1049">
        <v>43321</v>
      </c>
    </row>
    <row r="1050" spans="1:22" ht="12.75" x14ac:dyDescent="0.2">
      <c r="A1050" s="2">
        <v>43329.672823159723</v>
      </c>
      <c r="B1050" s="1" t="s">
        <v>36</v>
      </c>
      <c r="C1050" s="1" t="s">
        <v>2223</v>
      </c>
      <c r="D1050" s="1">
        <v>69</v>
      </c>
      <c r="E1050" s="1">
        <v>36</v>
      </c>
      <c r="F1050" s="1">
        <v>8</v>
      </c>
      <c r="G1050" s="4" t="s">
        <v>34</v>
      </c>
      <c r="H1050" s="1" t="s">
        <v>26</v>
      </c>
      <c r="I1050" s="1" t="s">
        <v>0</v>
      </c>
      <c r="K1050" s="1" t="s">
        <v>27</v>
      </c>
      <c r="L1050" s="1" t="s">
        <v>57</v>
      </c>
      <c r="M1050" s="1" t="s">
        <v>457</v>
      </c>
      <c r="N1050" s="1" t="s">
        <v>19</v>
      </c>
      <c r="O1050" s="1">
        <v>0</v>
      </c>
      <c r="P1050" s="1" t="s">
        <v>84</v>
      </c>
      <c r="Q1050" s="1" t="s">
        <v>21</v>
      </c>
      <c r="R1050" s="1" t="s">
        <v>2224</v>
      </c>
      <c r="S1050" s="1" t="s">
        <v>291</v>
      </c>
      <c r="T1050" s="1"/>
      <c r="U1050" s="3" t="s">
        <v>2224</v>
      </c>
      <c r="V1050">
        <v>43329</v>
      </c>
    </row>
    <row r="1051" spans="1:22" ht="12.75" x14ac:dyDescent="0.2">
      <c r="A1051" s="2">
        <v>43329.673362719906</v>
      </c>
      <c r="B1051" s="1" t="s">
        <v>15</v>
      </c>
      <c r="C1051" s="1" t="s">
        <v>2225</v>
      </c>
      <c r="D1051" s="1">
        <v>19</v>
      </c>
      <c r="E1051" s="1" t="s">
        <v>462</v>
      </c>
      <c r="F1051" s="1">
        <v>4</v>
      </c>
      <c r="G1051" s="4" t="s">
        <v>93</v>
      </c>
      <c r="H1051" s="1" t="s">
        <v>26</v>
      </c>
      <c r="I1051" s="1" t="s">
        <v>0</v>
      </c>
      <c r="K1051" s="1" t="s">
        <v>293</v>
      </c>
      <c r="L1051" s="1" t="s">
        <v>28</v>
      </c>
      <c r="M1051" s="1" t="s">
        <v>87</v>
      </c>
      <c r="N1051" s="1" t="s">
        <v>39</v>
      </c>
      <c r="O1051" s="1">
        <v>0</v>
      </c>
      <c r="P1051" s="1" t="s">
        <v>20</v>
      </c>
      <c r="Q1051" s="1" t="s">
        <v>21</v>
      </c>
      <c r="R1051" s="1" t="s">
        <v>896</v>
      </c>
      <c r="S1051" s="1" t="s">
        <v>2226</v>
      </c>
      <c r="T1051" s="1"/>
      <c r="U1051" s="3" t="s">
        <v>2227</v>
      </c>
      <c r="V1051">
        <v>43329</v>
      </c>
    </row>
    <row r="1052" spans="1:22" ht="12.75" x14ac:dyDescent="0.2">
      <c r="A1052" s="2">
        <v>43329.673786620369</v>
      </c>
      <c r="B1052" s="1" t="s">
        <v>36</v>
      </c>
      <c r="C1052" s="1" t="s">
        <v>2228</v>
      </c>
      <c r="D1052" s="1">
        <v>62</v>
      </c>
      <c r="E1052" s="1" t="s">
        <v>396</v>
      </c>
      <c r="F1052" s="1">
        <v>14</v>
      </c>
      <c r="G1052" s="1" t="s">
        <v>43</v>
      </c>
      <c r="H1052" s="1" t="s">
        <v>26</v>
      </c>
      <c r="I1052" s="1" t="s">
        <v>0</v>
      </c>
      <c r="K1052" s="1" t="s">
        <v>27</v>
      </c>
      <c r="L1052" s="1" t="s">
        <v>57</v>
      </c>
      <c r="M1052" s="1" t="s">
        <v>457</v>
      </c>
      <c r="N1052" s="1" t="s">
        <v>51</v>
      </c>
      <c r="O1052" s="1">
        <v>0</v>
      </c>
      <c r="P1052" s="1" t="s">
        <v>54</v>
      </c>
      <c r="Q1052" s="1" t="s">
        <v>21</v>
      </c>
      <c r="R1052" s="1" t="s">
        <v>1836</v>
      </c>
      <c r="S1052" s="1" t="s">
        <v>779</v>
      </c>
      <c r="T1052" s="1"/>
      <c r="U1052" s="3" t="s">
        <v>1836</v>
      </c>
      <c r="V1052">
        <v>43321</v>
      </c>
    </row>
    <row r="1053" spans="1:22" ht="12.75" x14ac:dyDescent="0.2">
      <c r="A1053" s="2">
        <v>43329.675989398151</v>
      </c>
      <c r="B1053" s="1" t="s">
        <v>15</v>
      </c>
      <c r="C1053" s="1" t="s">
        <v>2229</v>
      </c>
      <c r="D1053" s="1">
        <v>55</v>
      </c>
      <c r="E1053" s="1" t="s">
        <v>1062</v>
      </c>
      <c r="F1053" s="1">
        <v>14</v>
      </c>
      <c r="G1053" s="1" t="s">
        <v>43</v>
      </c>
      <c r="H1053" s="1" t="s">
        <v>26</v>
      </c>
      <c r="I1053" s="1" t="s">
        <v>0</v>
      </c>
      <c r="K1053" s="1" t="s">
        <v>27</v>
      </c>
      <c r="L1053" s="1" t="s">
        <v>17</v>
      </c>
      <c r="M1053" s="1" t="s">
        <v>289</v>
      </c>
      <c r="N1053" s="1" t="s">
        <v>19</v>
      </c>
      <c r="O1053" s="1">
        <v>0</v>
      </c>
      <c r="P1053" s="1" t="s">
        <v>397</v>
      </c>
      <c r="Q1053" s="1" t="s">
        <v>21</v>
      </c>
      <c r="R1053" s="1" t="s">
        <v>1836</v>
      </c>
      <c r="S1053" s="1" t="s">
        <v>779</v>
      </c>
      <c r="T1053" s="1"/>
      <c r="U1053" s="3" t="s">
        <v>1836</v>
      </c>
      <c r="V1053">
        <v>43321</v>
      </c>
    </row>
    <row r="1054" spans="1:22" ht="12.75" x14ac:dyDescent="0.2">
      <c r="A1054" s="2">
        <v>43329.677791435184</v>
      </c>
      <c r="B1054" s="1" t="s">
        <v>36</v>
      </c>
      <c r="C1054" s="1" t="s">
        <v>2230</v>
      </c>
      <c r="D1054" s="1">
        <v>61</v>
      </c>
      <c r="E1054" s="1">
        <v>43</v>
      </c>
      <c r="F1054" s="1">
        <v>14</v>
      </c>
      <c r="G1054" s="1" t="s">
        <v>43</v>
      </c>
      <c r="H1054" s="1" t="s">
        <v>26</v>
      </c>
      <c r="I1054" s="1" t="s">
        <v>0</v>
      </c>
      <c r="K1054" s="1" t="s">
        <v>27</v>
      </c>
      <c r="L1054" s="1" t="s">
        <v>57</v>
      </c>
      <c r="M1054" s="1" t="s">
        <v>457</v>
      </c>
      <c r="N1054" s="1" t="s">
        <v>19</v>
      </c>
      <c r="O1054" s="1">
        <v>0</v>
      </c>
      <c r="P1054" s="1" t="s">
        <v>54</v>
      </c>
      <c r="Q1054" s="1" t="s">
        <v>21</v>
      </c>
      <c r="R1054" s="1" t="s">
        <v>1836</v>
      </c>
      <c r="S1054" s="1" t="s">
        <v>1867</v>
      </c>
      <c r="T1054" s="1"/>
      <c r="U1054" s="3" t="s">
        <v>1836</v>
      </c>
      <c r="V1054">
        <v>43321</v>
      </c>
    </row>
    <row r="1055" spans="1:22" ht="12.75" x14ac:dyDescent="0.2">
      <c r="A1055" s="2">
        <v>43329.67879391204</v>
      </c>
      <c r="B1055" s="1" t="s">
        <v>36</v>
      </c>
      <c r="C1055" s="1" t="s">
        <v>2231</v>
      </c>
      <c r="D1055" s="1">
        <v>54</v>
      </c>
      <c r="E1055" s="1">
        <v>20</v>
      </c>
      <c r="F1055" s="1">
        <v>14</v>
      </c>
      <c r="G1055" s="1" t="s">
        <v>43</v>
      </c>
      <c r="H1055" s="1" t="s">
        <v>26</v>
      </c>
      <c r="I1055" s="1" t="s">
        <v>0</v>
      </c>
      <c r="K1055" s="1" t="s">
        <v>27</v>
      </c>
      <c r="L1055" s="1" t="s">
        <v>57</v>
      </c>
      <c r="M1055" s="1" t="s">
        <v>457</v>
      </c>
      <c r="N1055" s="1" t="s">
        <v>19</v>
      </c>
      <c r="O1055" s="1">
        <v>0</v>
      </c>
      <c r="P1055" s="1" t="s">
        <v>54</v>
      </c>
      <c r="Q1055" s="1" t="s">
        <v>21</v>
      </c>
      <c r="R1055" s="1" t="s">
        <v>1836</v>
      </c>
      <c r="S1055" s="1" t="s">
        <v>779</v>
      </c>
      <c r="T1055" s="1"/>
      <c r="U1055" s="3" t="s">
        <v>1836</v>
      </c>
      <c r="V1055">
        <v>43321</v>
      </c>
    </row>
    <row r="1056" spans="1:22" ht="12.75" x14ac:dyDescent="0.2">
      <c r="A1056" s="2">
        <v>43329.679841666672</v>
      </c>
      <c r="B1056" s="1" t="s">
        <v>36</v>
      </c>
      <c r="C1056" s="1" t="s">
        <v>2232</v>
      </c>
      <c r="D1056" s="1">
        <v>57</v>
      </c>
      <c r="E1056" s="1">
        <v>56</v>
      </c>
      <c r="F1056" s="1">
        <v>14</v>
      </c>
      <c r="G1056" s="1" t="s">
        <v>43</v>
      </c>
      <c r="H1056" s="1" t="s">
        <v>26</v>
      </c>
      <c r="I1056" s="1" t="s">
        <v>0</v>
      </c>
      <c r="K1056" s="1" t="s">
        <v>27</v>
      </c>
      <c r="L1056" s="1" t="s">
        <v>57</v>
      </c>
      <c r="M1056" s="1" t="s">
        <v>457</v>
      </c>
      <c r="N1056" s="1" t="s">
        <v>19</v>
      </c>
      <c r="O1056" s="1">
        <v>0</v>
      </c>
      <c r="P1056" s="1" t="s">
        <v>54</v>
      </c>
      <c r="Q1056" s="1" t="s">
        <v>21</v>
      </c>
      <c r="R1056" s="1" t="s">
        <v>1836</v>
      </c>
      <c r="S1056" s="1" t="s">
        <v>779</v>
      </c>
      <c r="T1056" s="1"/>
      <c r="U1056" s="3" t="s">
        <v>1836</v>
      </c>
      <c r="V1056">
        <v>43321</v>
      </c>
    </row>
    <row r="1057" spans="1:22" ht="12.75" x14ac:dyDescent="0.2">
      <c r="A1057" s="2">
        <v>43329.681077511574</v>
      </c>
      <c r="B1057" s="1" t="s">
        <v>36</v>
      </c>
      <c r="C1057" s="1" t="s">
        <v>2233</v>
      </c>
      <c r="D1057" s="1">
        <v>48</v>
      </c>
      <c r="E1057" s="1" t="s">
        <v>2234</v>
      </c>
      <c r="F1057" s="1">
        <v>14</v>
      </c>
      <c r="G1057" s="1" t="s">
        <v>43</v>
      </c>
      <c r="H1057" s="1" t="s">
        <v>26</v>
      </c>
      <c r="I1057" s="1" t="s">
        <v>0</v>
      </c>
      <c r="K1057" s="1" t="s">
        <v>27</v>
      </c>
      <c r="L1057" s="1" t="s">
        <v>57</v>
      </c>
      <c r="M1057" s="1" t="s">
        <v>457</v>
      </c>
      <c r="N1057" s="1" t="s">
        <v>19</v>
      </c>
      <c r="O1057" s="1">
        <v>0</v>
      </c>
      <c r="P1057" s="1" t="s">
        <v>54</v>
      </c>
      <c r="Q1057" s="1" t="s">
        <v>21</v>
      </c>
      <c r="R1057" s="1" t="s">
        <v>1836</v>
      </c>
      <c r="S1057" s="1" t="s">
        <v>779</v>
      </c>
      <c r="T1057" s="1"/>
      <c r="U1057" s="3" t="s">
        <v>779</v>
      </c>
      <c r="V1057">
        <v>43321</v>
      </c>
    </row>
    <row r="1058" spans="1:22" ht="12.75" x14ac:dyDescent="0.2">
      <c r="A1058" s="2">
        <v>43329.682040636573</v>
      </c>
      <c r="B1058" s="1" t="s">
        <v>36</v>
      </c>
      <c r="C1058" s="1" t="s">
        <v>2235</v>
      </c>
      <c r="D1058" s="1">
        <v>54</v>
      </c>
      <c r="E1058" s="1">
        <v>98</v>
      </c>
      <c r="F1058" s="1">
        <v>14</v>
      </c>
      <c r="G1058" s="1" t="s">
        <v>43</v>
      </c>
      <c r="H1058" s="1" t="s">
        <v>26</v>
      </c>
      <c r="I1058" s="1" t="s">
        <v>0</v>
      </c>
      <c r="K1058" s="1" t="s">
        <v>27</v>
      </c>
      <c r="L1058" s="1" t="s">
        <v>57</v>
      </c>
      <c r="M1058" s="1" t="s">
        <v>457</v>
      </c>
      <c r="N1058" s="1" t="s">
        <v>19</v>
      </c>
      <c r="O1058" s="1">
        <v>0</v>
      </c>
      <c r="P1058" s="1" t="s">
        <v>54</v>
      </c>
      <c r="Q1058" s="1" t="s">
        <v>21</v>
      </c>
      <c r="R1058" s="1" t="s">
        <v>1836</v>
      </c>
      <c r="S1058" s="1" t="s">
        <v>2236</v>
      </c>
      <c r="T1058" s="1"/>
      <c r="U1058" s="3" t="s">
        <v>1836</v>
      </c>
      <c r="V1058">
        <v>43321</v>
      </c>
    </row>
    <row r="1059" spans="1:22" ht="12.75" x14ac:dyDescent="0.2">
      <c r="A1059" s="2">
        <v>43329.683152893514</v>
      </c>
      <c r="B1059" s="1" t="s">
        <v>36</v>
      </c>
      <c r="C1059" s="1" t="s">
        <v>2237</v>
      </c>
      <c r="D1059" s="1">
        <v>59</v>
      </c>
      <c r="E1059" s="1" t="s">
        <v>2238</v>
      </c>
      <c r="F1059" s="1">
        <v>14</v>
      </c>
      <c r="G1059" s="1" t="s">
        <v>43</v>
      </c>
      <c r="H1059" s="1" t="s">
        <v>26</v>
      </c>
      <c r="I1059" s="1" t="s">
        <v>0</v>
      </c>
      <c r="K1059" s="1" t="s">
        <v>27</v>
      </c>
      <c r="L1059" s="1" t="s">
        <v>57</v>
      </c>
      <c r="M1059" s="1" t="s">
        <v>457</v>
      </c>
      <c r="N1059" s="1" t="s">
        <v>19</v>
      </c>
      <c r="O1059" s="1">
        <v>0</v>
      </c>
      <c r="P1059" s="1" t="s">
        <v>54</v>
      </c>
      <c r="Q1059" s="1" t="s">
        <v>21</v>
      </c>
      <c r="R1059" s="1" t="s">
        <v>1836</v>
      </c>
      <c r="S1059" s="1" t="s">
        <v>2239</v>
      </c>
      <c r="T1059" s="1"/>
      <c r="U1059" s="3" t="s">
        <v>1836</v>
      </c>
      <c r="V1059">
        <v>43321</v>
      </c>
    </row>
    <row r="1060" spans="1:22" ht="12.75" x14ac:dyDescent="0.2">
      <c r="A1060" s="2">
        <v>43329.684537662033</v>
      </c>
      <c r="B1060" s="1" t="s">
        <v>36</v>
      </c>
      <c r="C1060" s="1" t="s">
        <v>2240</v>
      </c>
      <c r="D1060" s="1">
        <v>54</v>
      </c>
      <c r="E1060" s="1" t="s">
        <v>2241</v>
      </c>
      <c r="F1060" s="1">
        <v>14</v>
      </c>
      <c r="G1060" s="1" t="s">
        <v>43</v>
      </c>
      <c r="H1060" s="1" t="s">
        <v>26</v>
      </c>
      <c r="I1060" s="1" t="s">
        <v>0</v>
      </c>
      <c r="K1060" s="1" t="s">
        <v>27</v>
      </c>
      <c r="L1060" s="1" t="s">
        <v>57</v>
      </c>
      <c r="M1060" s="1" t="s">
        <v>457</v>
      </c>
      <c r="N1060" s="1" t="s">
        <v>19</v>
      </c>
      <c r="O1060" s="1">
        <v>0</v>
      </c>
      <c r="P1060" s="1" t="s">
        <v>54</v>
      </c>
      <c r="Q1060" s="1" t="s">
        <v>21</v>
      </c>
      <c r="R1060" s="1" t="s">
        <v>1836</v>
      </c>
      <c r="S1060" s="1" t="s">
        <v>779</v>
      </c>
      <c r="T1060" s="1"/>
      <c r="U1060" s="3" t="s">
        <v>1836</v>
      </c>
      <c r="V1060">
        <v>43321</v>
      </c>
    </row>
    <row r="1061" spans="1:22" ht="12.75" x14ac:dyDescent="0.2">
      <c r="A1061" s="2">
        <v>43329.690677824074</v>
      </c>
      <c r="B1061" s="1" t="s">
        <v>22</v>
      </c>
      <c r="C1061" s="1" t="s">
        <v>2242</v>
      </c>
      <c r="D1061" s="1">
        <v>22</v>
      </c>
      <c r="E1061" s="1">
        <v>33</v>
      </c>
      <c r="F1061" s="1">
        <v>4</v>
      </c>
      <c r="G1061" s="4" t="s">
        <v>93</v>
      </c>
      <c r="H1061" s="1" t="s">
        <v>26</v>
      </c>
      <c r="I1061" s="1" t="s">
        <v>0</v>
      </c>
      <c r="K1061" s="1" t="s">
        <v>27</v>
      </c>
      <c r="L1061" s="1" t="s">
        <v>28</v>
      </c>
      <c r="M1061" s="1" t="s">
        <v>29</v>
      </c>
      <c r="N1061" s="1" t="s">
        <v>39</v>
      </c>
      <c r="O1061" s="1">
        <v>0</v>
      </c>
      <c r="P1061" s="1" t="s">
        <v>20</v>
      </c>
      <c r="Q1061" s="1" t="s">
        <v>21</v>
      </c>
      <c r="R1061" s="1" t="s">
        <v>895</v>
      </c>
      <c r="S1061" s="1" t="s">
        <v>2243</v>
      </c>
      <c r="T1061" s="1"/>
      <c r="U1061" s="3" t="s">
        <v>896</v>
      </c>
      <c r="V1061">
        <v>43329</v>
      </c>
    </row>
    <row r="1062" spans="1:22" ht="12.75" x14ac:dyDescent="0.2">
      <c r="A1062" s="2">
        <v>43329.692188009256</v>
      </c>
      <c r="B1062" s="1" t="s">
        <v>15</v>
      </c>
      <c r="C1062" s="1" t="s">
        <v>2244</v>
      </c>
      <c r="D1062" s="1">
        <v>57</v>
      </c>
      <c r="E1062" s="1" t="s">
        <v>1216</v>
      </c>
      <c r="F1062" s="1">
        <v>9</v>
      </c>
      <c r="G1062" s="4" t="s">
        <v>80</v>
      </c>
      <c r="H1062" s="1" t="s">
        <v>26</v>
      </c>
      <c r="I1062" s="1" t="s">
        <v>0</v>
      </c>
      <c r="K1062" s="1" t="s">
        <v>27</v>
      </c>
      <c r="L1062" s="1" t="s">
        <v>28</v>
      </c>
      <c r="M1062" s="1" t="s">
        <v>29</v>
      </c>
      <c r="N1062" s="1" t="s">
        <v>39</v>
      </c>
      <c r="O1062" s="1">
        <v>500</v>
      </c>
      <c r="P1062" s="1" t="s">
        <v>546</v>
      </c>
      <c r="Q1062" s="1" t="s">
        <v>21</v>
      </c>
      <c r="R1062" s="1" t="s">
        <v>1172</v>
      </c>
      <c r="S1062" s="1" t="s">
        <v>148</v>
      </c>
      <c r="T1062" s="1"/>
      <c r="U1062" s="3" t="s">
        <v>1176</v>
      </c>
      <c r="V1062">
        <v>43313</v>
      </c>
    </row>
    <row r="1063" spans="1:22" ht="12.75" x14ac:dyDescent="0.2">
      <c r="A1063" s="2">
        <v>43329.693718900468</v>
      </c>
      <c r="B1063" s="1" t="s">
        <v>36</v>
      </c>
      <c r="C1063" s="1" t="s">
        <v>2245</v>
      </c>
      <c r="D1063" s="1">
        <v>57</v>
      </c>
      <c r="E1063" s="1" t="s">
        <v>632</v>
      </c>
      <c r="F1063" s="1">
        <v>4</v>
      </c>
      <c r="G1063" s="4" t="s">
        <v>93</v>
      </c>
      <c r="H1063" s="1" t="s">
        <v>26</v>
      </c>
      <c r="I1063" s="1" t="s">
        <v>0</v>
      </c>
      <c r="K1063" s="1" t="s">
        <v>27</v>
      </c>
      <c r="L1063" s="1" t="s">
        <v>57</v>
      </c>
      <c r="M1063" s="1" t="s">
        <v>457</v>
      </c>
      <c r="N1063" s="1" t="s">
        <v>19</v>
      </c>
      <c r="O1063" s="1">
        <v>0</v>
      </c>
      <c r="P1063" s="1" t="s">
        <v>20</v>
      </c>
      <c r="Q1063" s="1" t="s">
        <v>21</v>
      </c>
      <c r="R1063" s="1" t="s">
        <v>895</v>
      </c>
      <c r="S1063" s="1" t="s">
        <v>2226</v>
      </c>
      <c r="T1063" s="1"/>
      <c r="U1063" s="3" t="s">
        <v>895</v>
      </c>
      <c r="V1063">
        <v>43329</v>
      </c>
    </row>
    <row r="1064" spans="1:22" ht="12.75" x14ac:dyDescent="0.2">
      <c r="A1064" s="2">
        <v>43329.694308148144</v>
      </c>
      <c r="B1064" s="1" t="s">
        <v>36</v>
      </c>
      <c r="C1064" s="1" t="s">
        <v>2246</v>
      </c>
      <c r="D1064" s="1">
        <v>52</v>
      </c>
      <c r="E1064" s="1" t="s">
        <v>1715</v>
      </c>
      <c r="F1064" s="1">
        <v>9</v>
      </c>
      <c r="G1064" s="4" t="s">
        <v>80</v>
      </c>
      <c r="H1064" s="1" t="s">
        <v>26</v>
      </c>
      <c r="I1064" s="1" t="s">
        <v>0</v>
      </c>
      <c r="K1064" s="1" t="s">
        <v>27</v>
      </c>
      <c r="L1064" s="1" t="s">
        <v>28</v>
      </c>
      <c r="M1064" s="1" t="s">
        <v>29</v>
      </c>
      <c r="N1064" s="1" t="s">
        <v>39</v>
      </c>
      <c r="O1064" s="1">
        <v>2000</v>
      </c>
      <c r="P1064" s="1" t="s">
        <v>324</v>
      </c>
      <c r="Q1064" s="1" t="s">
        <v>21</v>
      </c>
      <c r="R1064" s="1" t="s">
        <v>2247</v>
      </c>
      <c r="S1064" s="1" t="s">
        <v>148</v>
      </c>
      <c r="T1064" s="1"/>
      <c r="U1064" s="3" t="s">
        <v>1176</v>
      </c>
      <c r="V1064">
        <v>43329</v>
      </c>
    </row>
    <row r="1065" spans="1:22" ht="12.75" x14ac:dyDescent="0.2">
      <c r="A1065" s="2">
        <v>43329.696289467596</v>
      </c>
      <c r="B1065" s="1" t="s">
        <v>15</v>
      </c>
      <c r="C1065" s="1" t="s">
        <v>2248</v>
      </c>
      <c r="D1065" s="1">
        <v>58</v>
      </c>
      <c r="E1065" s="1" t="s">
        <v>978</v>
      </c>
      <c r="F1065" s="1">
        <v>9</v>
      </c>
      <c r="G1065" s="4" t="s">
        <v>80</v>
      </c>
      <c r="H1065" s="1" t="s">
        <v>26</v>
      </c>
      <c r="I1065" s="1" t="s">
        <v>0</v>
      </c>
      <c r="K1065" s="1" t="s">
        <v>145</v>
      </c>
      <c r="L1065" s="1" t="s">
        <v>28</v>
      </c>
      <c r="M1065" s="1" t="s">
        <v>18</v>
      </c>
      <c r="N1065" s="1" t="s">
        <v>39</v>
      </c>
      <c r="O1065" s="1" t="s">
        <v>1026</v>
      </c>
      <c r="P1065" s="1" t="s">
        <v>456</v>
      </c>
      <c r="Q1065" s="1" t="s">
        <v>21</v>
      </c>
      <c r="R1065" s="1" t="s">
        <v>1172</v>
      </c>
      <c r="S1065" s="1" t="s">
        <v>148</v>
      </c>
      <c r="T1065" s="1"/>
      <c r="U1065" s="3" t="s">
        <v>1176</v>
      </c>
      <c r="V1065">
        <v>43329</v>
      </c>
    </row>
    <row r="1066" spans="1:22" ht="12.75" x14ac:dyDescent="0.2">
      <c r="A1066" s="2">
        <v>43329.696589004627</v>
      </c>
      <c r="B1066" s="1" t="s">
        <v>36</v>
      </c>
      <c r="C1066" s="1" t="s">
        <v>2249</v>
      </c>
      <c r="D1066" s="1">
        <v>46</v>
      </c>
      <c r="E1066" s="1">
        <v>5</v>
      </c>
      <c r="F1066" s="1">
        <v>4</v>
      </c>
      <c r="G1066" s="4" t="s">
        <v>93</v>
      </c>
      <c r="H1066" s="1" t="s">
        <v>26</v>
      </c>
      <c r="I1066" s="1" t="s">
        <v>0</v>
      </c>
      <c r="K1066" s="1" t="s">
        <v>27</v>
      </c>
      <c r="L1066" s="1" t="s">
        <v>57</v>
      </c>
      <c r="M1066" s="1" t="s">
        <v>457</v>
      </c>
      <c r="N1066" s="1" t="s">
        <v>19</v>
      </c>
      <c r="O1066" s="1">
        <v>0</v>
      </c>
      <c r="P1066" s="1" t="s">
        <v>20</v>
      </c>
      <c r="Q1066" s="1" t="s">
        <v>21</v>
      </c>
      <c r="R1066" s="1" t="s">
        <v>896</v>
      </c>
      <c r="S1066" s="1" t="s">
        <v>2226</v>
      </c>
      <c r="T1066" s="1"/>
      <c r="U1066" s="3" t="s">
        <v>896</v>
      </c>
      <c r="V1066">
        <v>43329</v>
      </c>
    </row>
    <row r="1067" spans="1:22" ht="12.75" x14ac:dyDescent="0.2">
      <c r="A1067" s="2">
        <v>43329.698150925928</v>
      </c>
      <c r="B1067" s="1" t="s">
        <v>15</v>
      </c>
      <c r="C1067" s="1" t="s">
        <v>2250</v>
      </c>
      <c r="D1067" s="1">
        <v>60</v>
      </c>
      <c r="E1067" s="1" t="s">
        <v>1536</v>
      </c>
      <c r="F1067" s="1">
        <v>9</v>
      </c>
      <c r="G1067" s="4" t="s">
        <v>80</v>
      </c>
      <c r="H1067" s="1" t="s">
        <v>26</v>
      </c>
      <c r="I1067" s="1" t="s">
        <v>0</v>
      </c>
      <c r="K1067" s="1" t="s">
        <v>27</v>
      </c>
      <c r="L1067" s="1" t="s">
        <v>28</v>
      </c>
      <c r="M1067" s="1" t="s">
        <v>29</v>
      </c>
      <c r="N1067" s="1" t="s">
        <v>39</v>
      </c>
      <c r="O1067" s="1" t="s">
        <v>1575</v>
      </c>
      <c r="P1067" s="1" t="s">
        <v>324</v>
      </c>
      <c r="Q1067" s="1" t="s">
        <v>21</v>
      </c>
      <c r="R1067" s="1" t="s">
        <v>1172</v>
      </c>
      <c r="S1067" s="1" t="s">
        <v>148</v>
      </c>
      <c r="T1067" s="1"/>
      <c r="U1067" s="3" t="s">
        <v>1176</v>
      </c>
      <c r="V1067">
        <v>43329</v>
      </c>
    </row>
    <row r="1068" spans="1:22" ht="12.75" x14ac:dyDescent="0.2">
      <c r="A1068" s="2">
        <v>43329.698256527779</v>
      </c>
      <c r="B1068" s="1" t="s">
        <v>22</v>
      </c>
      <c r="C1068" s="1" t="s">
        <v>2251</v>
      </c>
      <c r="D1068" s="1">
        <v>20</v>
      </c>
      <c r="E1068" s="1">
        <v>5</v>
      </c>
      <c r="F1068" s="1">
        <v>4</v>
      </c>
      <c r="G1068" s="4" t="s">
        <v>93</v>
      </c>
      <c r="H1068" s="1" t="s">
        <v>26</v>
      </c>
      <c r="I1068" s="1" t="s">
        <v>0</v>
      </c>
      <c r="K1068" s="1" t="s">
        <v>293</v>
      </c>
      <c r="L1068" s="1" t="s">
        <v>57</v>
      </c>
      <c r="M1068" s="1" t="s">
        <v>457</v>
      </c>
      <c r="N1068" s="1" t="s">
        <v>19</v>
      </c>
      <c r="O1068" s="1">
        <v>0</v>
      </c>
      <c r="P1068" s="1" t="s">
        <v>20</v>
      </c>
      <c r="Q1068" s="1" t="s">
        <v>21</v>
      </c>
      <c r="R1068" s="1" t="s">
        <v>2227</v>
      </c>
      <c r="S1068" s="1" t="s">
        <v>2226</v>
      </c>
      <c r="T1068" s="1"/>
      <c r="U1068" s="3" t="s">
        <v>895</v>
      </c>
      <c r="V1068">
        <v>43329</v>
      </c>
    </row>
    <row r="1069" spans="1:22" ht="12.75" x14ac:dyDescent="0.2">
      <c r="A1069" s="2">
        <v>43329.699916238431</v>
      </c>
      <c r="B1069" s="1" t="s">
        <v>22</v>
      </c>
      <c r="C1069" s="1" t="s">
        <v>2252</v>
      </c>
      <c r="D1069" s="1">
        <v>17</v>
      </c>
      <c r="E1069" s="1">
        <v>5</v>
      </c>
      <c r="F1069" s="1">
        <v>4</v>
      </c>
      <c r="G1069" s="4" t="s">
        <v>93</v>
      </c>
      <c r="H1069" s="1" t="s">
        <v>26</v>
      </c>
      <c r="I1069" s="1" t="s">
        <v>0</v>
      </c>
      <c r="K1069" s="1" t="s">
        <v>293</v>
      </c>
      <c r="L1069" s="1" t="s">
        <v>57</v>
      </c>
      <c r="M1069" s="1" t="s">
        <v>457</v>
      </c>
      <c r="N1069" s="1" t="s">
        <v>19</v>
      </c>
      <c r="O1069" s="1">
        <v>0</v>
      </c>
      <c r="P1069" s="1" t="s">
        <v>20</v>
      </c>
      <c r="Q1069" s="1" t="s">
        <v>21</v>
      </c>
      <c r="R1069" s="1" t="s">
        <v>895</v>
      </c>
      <c r="S1069" s="1" t="s">
        <v>2226</v>
      </c>
      <c r="T1069" s="1"/>
      <c r="U1069" s="3" t="s">
        <v>896</v>
      </c>
      <c r="V1069">
        <v>43329</v>
      </c>
    </row>
    <row r="1070" spans="1:22" ht="12.75" x14ac:dyDescent="0.2">
      <c r="A1070" s="2">
        <v>43329.700095347223</v>
      </c>
      <c r="B1070" s="1" t="s">
        <v>15</v>
      </c>
      <c r="C1070" s="1" t="s">
        <v>2253</v>
      </c>
      <c r="D1070" s="1">
        <v>66</v>
      </c>
      <c r="E1070" s="1" t="s">
        <v>107</v>
      </c>
      <c r="F1070" s="1">
        <v>9</v>
      </c>
      <c r="G1070" s="4" t="s">
        <v>80</v>
      </c>
      <c r="H1070" s="1" t="s">
        <v>26</v>
      </c>
      <c r="I1070" s="1" t="s">
        <v>0</v>
      </c>
      <c r="K1070" s="1" t="s">
        <v>27</v>
      </c>
      <c r="L1070" s="1" t="s">
        <v>28</v>
      </c>
      <c r="M1070" s="1" t="s">
        <v>29</v>
      </c>
      <c r="N1070" s="1" t="s">
        <v>39</v>
      </c>
      <c r="O1070" s="1" t="s">
        <v>2254</v>
      </c>
      <c r="P1070" s="1" t="s">
        <v>757</v>
      </c>
      <c r="Q1070" s="1" t="s">
        <v>21</v>
      </c>
      <c r="R1070" s="1" t="s">
        <v>1172</v>
      </c>
      <c r="S1070" s="1" t="s">
        <v>148</v>
      </c>
      <c r="T1070" s="1"/>
      <c r="U1070" s="3" t="s">
        <v>1176</v>
      </c>
      <c r="V1070">
        <v>43329</v>
      </c>
    </row>
    <row r="1071" spans="1:22" ht="12.75" x14ac:dyDescent="0.2">
      <c r="A1071" s="2">
        <v>43329.701632986107</v>
      </c>
      <c r="B1071" s="1" t="s">
        <v>22</v>
      </c>
      <c r="C1071" s="1" t="s">
        <v>2255</v>
      </c>
      <c r="D1071" s="1">
        <v>30</v>
      </c>
      <c r="E1071" s="1" t="s">
        <v>1223</v>
      </c>
      <c r="F1071" s="1">
        <v>4</v>
      </c>
      <c r="G1071" s="4" t="s">
        <v>93</v>
      </c>
      <c r="H1071" s="1" t="s">
        <v>26</v>
      </c>
      <c r="I1071" s="1" t="s">
        <v>0</v>
      </c>
      <c r="K1071" s="1" t="s">
        <v>100</v>
      </c>
      <c r="L1071" s="1" t="s">
        <v>57</v>
      </c>
      <c r="M1071" s="1" t="s">
        <v>457</v>
      </c>
      <c r="N1071" s="1" t="s">
        <v>19</v>
      </c>
      <c r="O1071" s="1">
        <v>0</v>
      </c>
      <c r="P1071" s="1" t="s">
        <v>20</v>
      </c>
      <c r="Q1071" s="1" t="s">
        <v>21</v>
      </c>
      <c r="R1071" s="1" t="s">
        <v>2227</v>
      </c>
      <c r="S1071" s="1" t="s">
        <v>2226</v>
      </c>
      <c r="T1071" s="1"/>
      <c r="U1071" s="3" t="s">
        <v>2227</v>
      </c>
      <c r="V1071">
        <v>43329</v>
      </c>
    </row>
    <row r="1072" spans="1:22" ht="12.75" x14ac:dyDescent="0.2">
      <c r="A1072" s="2">
        <v>43329.702136377316</v>
      </c>
      <c r="B1072" s="1" t="s">
        <v>15</v>
      </c>
      <c r="C1072" s="1" t="s">
        <v>2256</v>
      </c>
      <c r="D1072" s="1">
        <v>74</v>
      </c>
      <c r="E1072" s="1">
        <v>97</v>
      </c>
      <c r="F1072" s="1">
        <v>9</v>
      </c>
      <c r="G1072" s="4" t="s">
        <v>80</v>
      </c>
      <c r="H1072" s="1" t="s">
        <v>26</v>
      </c>
      <c r="I1072" s="1" t="s">
        <v>0</v>
      </c>
      <c r="K1072" s="1" t="s">
        <v>27</v>
      </c>
      <c r="L1072" s="1" t="s">
        <v>28</v>
      </c>
      <c r="M1072" s="1" t="s">
        <v>87</v>
      </c>
      <c r="N1072" s="1" t="s">
        <v>39</v>
      </c>
      <c r="O1072" s="1" t="s">
        <v>2257</v>
      </c>
      <c r="P1072" s="1" t="s">
        <v>324</v>
      </c>
      <c r="Q1072" s="1" t="s">
        <v>21</v>
      </c>
      <c r="R1072" s="1" t="s">
        <v>1172</v>
      </c>
      <c r="S1072" s="1" t="s">
        <v>148</v>
      </c>
      <c r="T1072" s="1"/>
      <c r="U1072" s="3" t="s">
        <v>1176</v>
      </c>
      <c r="V1072">
        <v>43329</v>
      </c>
    </row>
    <row r="1073" spans="1:22" ht="12.75" x14ac:dyDescent="0.2">
      <c r="A1073" s="2">
        <v>43329.703397361111</v>
      </c>
      <c r="B1073" s="1" t="s">
        <v>15</v>
      </c>
      <c r="C1073" s="1" t="s">
        <v>2258</v>
      </c>
      <c r="D1073" s="1">
        <v>44</v>
      </c>
      <c r="E1073" s="1" t="s">
        <v>1657</v>
      </c>
      <c r="F1073" s="1">
        <v>4</v>
      </c>
      <c r="G1073" s="4" t="s">
        <v>93</v>
      </c>
      <c r="H1073" s="1" t="s">
        <v>26</v>
      </c>
      <c r="I1073" s="1" t="s">
        <v>0</v>
      </c>
      <c r="K1073" s="1" t="s">
        <v>145</v>
      </c>
      <c r="L1073" s="1" t="s">
        <v>57</v>
      </c>
      <c r="M1073" s="1" t="s">
        <v>457</v>
      </c>
      <c r="N1073" s="1" t="s">
        <v>19</v>
      </c>
      <c r="O1073" s="1">
        <v>0</v>
      </c>
      <c r="P1073" s="1" t="s">
        <v>20</v>
      </c>
      <c r="Q1073" s="1" t="s">
        <v>21</v>
      </c>
      <c r="R1073" s="1" t="s">
        <v>2227</v>
      </c>
      <c r="S1073" s="1" t="s">
        <v>2226</v>
      </c>
      <c r="T1073" s="1"/>
      <c r="U1073" s="3" t="s">
        <v>2227</v>
      </c>
      <c r="V1073">
        <v>43329</v>
      </c>
    </row>
    <row r="1074" spans="1:22" ht="12.75" x14ac:dyDescent="0.2">
      <c r="A1074" s="2">
        <v>43329.705030694444</v>
      </c>
      <c r="B1074" s="1" t="s">
        <v>22</v>
      </c>
      <c r="C1074" s="1" t="s">
        <v>2259</v>
      </c>
      <c r="D1074" s="1">
        <v>42</v>
      </c>
      <c r="E1074" s="1" t="s">
        <v>1657</v>
      </c>
      <c r="F1074" s="1">
        <v>4</v>
      </c>
      <c r="G1074" s="4" t="s">
        <v>93</v>
      </c>
      <c r="H1074" s="1" t="s">
        <v>26</v>
      </c>
      <c r="I1074" s="1" t="s">
        <v>0</v>
      </c>
      <c r="K1074" s="1" t="s">
        <v>145</v>
      </c>
      <c r="L1074" s="1" t="s">
        <v>57</v>
      </c>
      <c r="M1074" s="1" t="s">
        <v>457</v>
      </c>
      <c r="N1074" s="1" t="s">
        <v>19</v>
      </c>
      <c r="O1074" s="1">
        <v>0</v>
      </c>
      <c r="P1074" s="1" t="s">
        <v>20</v>
      </c>
      <c r="Q1074" s="1" t="s">
        <v>21</v>
      </c>
      <c r="R1074" s="1" t="s">
        <v>2227</v>
      </c>
      <c r="S1074" s="1" t="s">
        <v>2226</v>
      </c>
      <c r="T1074" s="1"/>
      <c r="U1074" s="3" t="s">
        <v>895</v>
      </c>
      <c r="V1074">
        <v>43329</v>
      </c>
    </row>
    <row r="1075" spans="1:22" ht="12.75" x14ac:dyDescent="0.2">
      <c r="A1075" s="2">
        <v>43329.7059424537</v>
      </c>
      <c r="B1075" s="1" t="s">
        <v>22</v>
      </c>
      <c r="C1075" s="1" t="s">
        <v>2260</v>
      </c>
      <c r="D1075" s="1">
        <v>44</v>
      </c>
      <c r="E1075" s="1">
        <v>103</v>
      </c>
      <c r="F1075" s="1">
        <v>9</v>
      </c>
      <c r="G1075" s="4" t="s">
        <v>80</v>
      </c>
      <c r="H1075" s="1" t="s">
        <v>26</v>
      </c>
      <c r="I1075" s="1" t="s">
        <v>0</v>
      </c>
      <c r="K1075" s="1" t="s">
        <v>103</v>
      </c>
      <c r="L1075" s="1" t="s">
        <v>28</v>
      </c>
      <c r="M1075" s="1" t="s">
        <v>29</v>
      </c>
      <c r="N1075" s="1" t="s">
        <v>19</v>
      </c>
      <c r="O1075" s="1">
        <v>400</v>
      </c>
      <c r="P1075" s="1" t="s">
        <v>324</v>
      </c>
      <c r="Q1075" s="1" t="s">
        <v>21</v>
      </c>
      <c r="R1075" s="1" t="s">
        <v>1172</v>
      </c>
      <c r="S1075" s="1" t="s">
        <v>148</v>
      </c>
      <c r="T1075" s="1"/>
      <c r="U1075" s="3" t="s">
        <v>1176</v>
      </c>
      <c r="V1075">
        <v>43329</v>
      </c>
    </row>
    <row r="1076" spans="1:22" ht="12.75" x14ac:dyDescent="0.2">
      <c r="A1076" s="2">
        <v>43329.706817835649</v>
      </c>
      <c r="B1076" s="1" t="s">
        <v>22</v>
      </c>
      <c r="C1076" s="1" t="s">
        <v>2261</v>
      </c>
      <c r="D1076" s="1">
        <v>18</v>
      </c>
      <c r="E1076" s="1" t="s">
        <v>1657</v>
      </c>
      <c r="F1076" s="1">
        <v>4</v>
      </c>
      <c r="G1076" s="4" t="s">
        <v>93</v>
      </c>
      <c r="H1076" s="1" t="s">
        <v>26</v>
      </c>
      <c r="I1076" s="1" t="s">
        <v>0</v>
      </c>
      <c r="K1076" s="1" t="s">
        <v>293</v>
      </c>
      <c r="L1076" s="1" t="s">
        <v>57</v>
      </c>
      <c r="M1076" s="1" t="s">
        <v>457</v>
      </c>
      <c r="N1076" s="1" t="s">
        <v>19</v>
      </c>
      <c r="O1076" s="1">
        <v>0</v>
      </c>
      <c r="P1076" s="1" t="s">
        <v>20</v>
      </c>
      <c r="Q1076" s="1" t="s">
        <v>21</v>
      </c>
      <c r="R1076" s="1" t="s">
        <v>896</v>
      </c>
      <c r="S1076" s="1" t="s">
        <v>2226</v>
      </c>
      <c r="T1076" s="1"/>
      <c r="U1076" s="3" t="s">
        <v>2227</v>
      </c>
      <c r="V1076">
        <v>43329</v>
      </c>
    </row>
    <row r="1077" spans="1:22" ht="12.75" x14ac:dyDescent="0.2">
      <c r="A1077" s="2">
        <v>43329.707579756941</v>
      </c>
      <c r="B1077" s="1" t="s">
        <v>15</v>
      </c>
      <c r="C1077" s="1" t="s">
        <v>2262</v>
      </c>
      <c r="D1077" s="1">
        <v>64</v>
      </c>
      <c r="E1077" s="1">
        <v>7</v>
      </c>
      <c r="F1077" s="1">
        <v>9</v>
      </c>
      <c r="G1077" s="4" t="s">
        <v>80</v>
      </c>
      <c r="H1077" s="1" t="s">
        <v>26</v>
      </c>
      <c r="I1077" s="1" t="s">
        <v>0</v>
      </c>
      <c r="K1077" s="1" t="s">
        <v>50</v>
      </c>
      <c r="L1077" s="1" t="s">
        <v>28</v>
      </c>
      <c r="M1077" s="1" t="s">
        <v>29</v>
      </c>
      <c r="N1077" s="1" t="s">
        <v>19</v>
      </c>
      <c r="O1077" s="1">
        <v>500</v>
      </c>
      <c r="P1077" s="1" t="s">
        <v>546</v>
      </c>
      <c r="Q1077" s="1" t="s">
        <v>21</v>
      </c>
      <c r="R1077" s="1" t="s">
        <v>1180</v>
      </c>
      <c r="S1077" s="1" t="s">
        <v>148</v>
      </c>
      <c r="T1077" s="1"/>
      <c r="U1077" s="3" t="s">
        <v>1176</v>
      </c>
      <c r="V1077">
        <v>43329</v>
      </c>
    </row>
    <row r="1078" spans="1:22" ht="12.75" x14ac:dyDescent="0.2">
      <c r="A1078" s="2">
        <v>43329.708367754632</v>
      </c>
      <c r="B1078" s="1" t="s">
        <v>36</v>
      </c>
      <c r="C1078" s="1" t="s">
        <v>2263</v>
      </c>
      <c r="D1078" s="1">
        <v>65</v>
      </c>
      <c r="E1078" s="1">
        <v>1</v>
      </c>
      <c r="F1078" s="1">
        <v>4</v>
      </c>
      <c r="G1078" s="4" t="s">
        <v>93</v>
      </c>
      <c r="H1078" s="1" t="s">
        <v>26</v>
      </c>
      <c r="I1078" s="1" t="s">
        <v>0</v>
      </c>
      <c r="K1078" s="1" t="s">
        <v>27</v>
      </c>
      <c r="L1078" s="1" t="s">
        <v>28</v>
      </c>
      <c r="M1078" s="1" t="s">
        <v>29</v>
      </c>
      <c r="N1078" s="1" t="s">
        <v>51</v>
      </c>
      <c r="O1078" s="1">
        <v>0</v>
      </c>
      <c r="P1078" s="1" t="s">
        <v>20</v>
      </c>
      <c r="Q1078" s="1" t="s">
        <v>21</v>
      </c>
      <c r="R1078" s="1" t="s">
        <v>2227</v>
      </c>
      <c r="S1078" s="1" t="s">
        <v>2226</v>
      </c>
      <c r="T1078" s="1"/>
      <c r="U1078" s="3" t="s">
        <v>2227</v>
      </c>
      <c r="V1078">
        <v>43329</v>
      </c>
    </row>
    <row r="1079" spans="1:22" ht="12.75" x14ac:dyDescent="0.2">
      <c r="A1079" s="2">
        <v>43329.709400520835</v>
      </c>
      <c r="B1079" s="1" t="s">
        <v>22</v>
      </c>
      <c r="C1079" s="1" t="s">
        <v>2264</v>
      </c>
      <c r="D1079" s="1">
        <v>50</v>
      </c>
      <c r="E1079" s="1">
        <v>11</v>
      </c>
      <c r="F1079" s="1">
        <v>9</v>
      </c>
      <c r="G1079" s="4" t="s">
        <v>80</v>
      </c>
      <c r="H1079" s="1" t="s">
        <v>26</v>
      </c>
      <c r="I1079" s="1" t="s">
        <v>0</v>
      </c>
      <c r="K1079" s="1" t="s">
        <v>50</v>
      </c>
      <c r="L1079" s="1" t="s">
        <v>28</v>
      </c>
      <c r="M1079" s="1" t="s">
        <v>29</v>
      </c>
      <c r="N1079" s="1" t="s">
        <v>19</v>
      </c>
      <c r="O1079" s="1">
        <v>400</v>
      </c>
      <c r="P1079" s="1" t="s">
        <v>324</v>
      </c>
      <c r="Q1079" s="1" t="s">
        <v>21</v>
      </c>
      <c r="R1079" s="1" t="s">
        <v>1172</v>
      </c>
      <c r="S1079" s="1" t="s">
        <v>148</v>
      </c>
      <c r="T1079" s="1"/>
      <c r="U1079" s="3" t="s">
        <v>1176</v>
      </c>
      <c r="V1079">
        <v>43329</v>
      </c>
    </row>
    <row r="1080" spans="1:22" ht="12.75" x14ac:dyDescent="0.2">
      <c r="A1080" s="2">
        <v>43329.710132430555</v>
      </c>
      <c r="B1080" s="1" t="s">
        <v>15</v>
      </c>
      <c r="C1080" s="1" t="s">
        <v>2265</v>
      </c>
      <c r="D1080" s="1">
        <v>23</v>
      </c>
      <c r="E1080" s="1">
        <v>1</v>
      </c>
      <c r="F1080" s="1">
        <v>4</v>
      </c>
      <c r="G1080" s="4" t="s">
        <v>93</v>
      </c>
      <c r="H1080" s="1" t="s">
        <v>26</v>
      </c>
      <c r="I1080" s="1" t="s">
        <v>0</v>
      </c>
      <c r="K1080" s="1" t="s">
        <v>27</v>
      </c>
      <c r="L1080" s="1" t="s">
        <v>28</v>
      </c>
      <c r="M1080" s="1" t="s">
        <v>29</v>
      </c>
      <c r="N1080" s="1" t="s">
        <v>51</v>
      </c>
      <c r="O1080" s="1">
        <v>0</v>
      </c>
      <c r="P1080" s="1" t="s">
        <v>20</v>
      </c>
      <c r="Q1080" s="1" t="s">
        <v>21</v>
      </c>
      <c r="R1080" s="1" t="s">
        <v>2227</v>
      </c>
      <c r="S1080" s="1" t="s">
        <v>2226</v>
      </c>
      <c r="T1080" s="1"/>
      <c r="U1080" s="3" t="s">
        <v>895</v>
      </c>
      <c r="V1080">
        <v>43329</v>
      </c>
    </row>
    <row r="1081" spans="1:22" ht="12.75" x14ac:dyDescent="0.2">
      <c r="A1081" s="2">
        <v>43329.714729050931</v>
      </c>
      <c r="B1081" s="1" t="s">
        <v>15</v>
      </c>
      <c r="C1081" s="1" t="s">
        <v>2266</v>
      </c>
      <c r="D1081" s="1">
        <v>47</v>
      </c>
      <c r="E1081" s="1" t="s">
        <v>313</v>
      </c>
      <c r="F1081" s="1">
        <v>9</v>
      </c>
      <c r="G1081" s="4" t="s">
        <v>80</v>
      </c>
      <c r="H1081" s="1" t="s">
        <v>26</v>
      </c>
      <c r="I1081" s="1" t="s">
        <v>0</v>
      </c>
      <c r="K1081" s="1" t="s">
        <v>103</v>
      </c>
      <c r="L1081" s="1" t="s">
        <v>28</v>
      </c>
      <c r="M1081" s="1" t="s">
        <v>94</v>
      </c>
      <c r="N1081" s="1" t="s">
        <v>39</v>
      </c>
      <c r="O1081" s="1" t="s">
        <v>1026</v>
      </c>
      <c r="P1081" s="1" t="s">
        <v>324</v>
      </c>
      <c r="Q1081" s="1" t="s">
        <v>21</v>
      </c>
      <c r="R1081" s="1" t="s">
        <v>1172</v>
      </c>
      <c r="S1081" s="1" t="s">
        <v>148</v>
      </c>
      <c r="T1081" s="1"/>
      <c r="U1081" s="3" t="s">
        <v>1176</v>
      </c>
      <c r="V1081">
        <v>43329</v>
      </c>
    </row>
    <row r="1082" spans="1:22" ht="12.75" x14ac:dyDescent="0.2">
      <c r="A1082" s="2">
        <v>43329.715640937502</v>
      </c>
      <c r="B1082" s="1" t="s">
        <v>15</v>
      </c>
      <c r="C1082" s="1" t="s">
        <v>2267</v>
      </c>
      <c r="D1082" s="1">
        <v>43</v>
      </c>
      <c r="E1082" s="1" t="s">
        <v>462</v>
      </c>
      <c r="F1082" s="1">
        <v>4</v>
      </c>
      <c r="G1082" s="4" t="s">
        <v>93</v>
      </c>
      <c r="H1082" s="1" t="s">
        <v>26</v>
      </c>
      <c r="I1082" s="1" t="s">
        <v>0</v>
      </c>
      <c r="K1082" s="1" t="s">
        <v>27</v>
      </c>
      <c r="L1082" s="1" t="s">
        <v>28</v>
      </c>
      <c r="M1082" s="1" t="s">
        <v>182</v>
      </c>
      <c r="N1082" s="1" t="s">
        <v>51</v>
      </c>
      <c r="O1082" s="1">
        <v>1350</v>
      </c>
      <c r="P1082" s="1" t="s">
        <v>294</v>
      </c>
      <c r="Q1082" s="1" t="s">
        <v>95</v>
      </c>
      <c r="R1082" s="1" t="s">
        <v>2227</v>
      </c>
      <c r="S1082" s="1" t="s">
        <v>2226</v>
      </c>
      <c r="T1082" s="1"/>
      <c r="U1082" s="3" t="s">
        <v>2227</v>
      </c>
      <c r="V1082">
        <v>43329</v>
      </c>
    </row>
    <row r="1083" spans="1:22" ht="12.75" x14ac:dyDescent="0.2">
      <c r="A1083" s="2">
        <v>43329.71801626157</v>
      </c>
      <c r="B1083" s="1" t="s">
        <v>15</v>
      </c>
      <c r="C1083" s="1" t="s">
        <v>2268</v>
      </c>
      <c r="D1083" s="1">
        <v>59</v>
      </c>
      <c r="E1083" s="1" t="s">
        <v>547</v>
      </c>
      <c r="F1083" s="1">
        <v>9</v>
      </c>
      <c r="G1083" s="4" t="s">
        <v>80</v>
      </c>
      <c r="H1083" s="1" t="s">
        <v>26</v>
      </c>
      <c r="I1083" s="1" t="s">
        <v>0</v>
      </c>
      <c r="K1083" s="1" t="s">
        <v>50</v>
      </c>
      <c r="L1083" s="1" t="s">
        <v>28</v>
      </c>
      <c r="M1083" s="1" t="s">
        <v>29</v>
      </c>
      <c r="N1083" s="1" t="s">
        <v>39</v>
      </c>
      <c r="O1083" s="1" t="s">
        <v>2269</v>
      </c>
      <c r="P1083" s="1" t="s">
        <v>324</v>
      </c>
      <c r="Q1083" s="1" t="s">
        <v>21</v>
      </c>
      <c r="R1083" s="1" t="s">
        <v>1605</v>
      </c>
      <c r="S1083" s="1" t="s">
        <v>148</v>
      </c>
      <c r="T1083" s="1"/>
      <c r="U1083" s="3" t="s">
        <v>1176</v>
      </c>
      <c r="V1083">
        <v>43329</v>
      </c>
    </row>
    <row r="1084" spans="1:22" ht="12.75" x14ac:dyDescent="0.2">
      <c r="A1084" s="2">
        <v>43329.71961586806</v>
      </c>
      <c r="B1084" s="1" t="s">
        <v>15</v>
      </c>
      <c r="C1084" s="1" t="s">
        <v>2270</v>
      </c>
      <c r="D1084" s="1">
        <v>55</v>
      </c>
      <c r="E1084" s="1">
        <v>132</v>
      </c>
      <c r="F1084" s="1">
        <v>9</v>
      </c>
      <c r="G1084" s="4" t="s">
        <v>80</v>
      </c>
      <c r="H1084" s="1" t="s">
        <v>26</v>
      </c>
      <c r="I1084" s="1" t="s">
        <v>0</v>
      </c>
      <c r="K1084" s="1" t="s">
        <v>27</v>
      </c>
      <c r="L1084" s="1" t="s">
        <v>28</v>
      </c>
      <c r="M1084" s="1" t="s">
        <v>29</v>
      </c>
      <c r="N1084" s="1" t="s">
        <v>39</v>
      </c>
      <c r="O1084" s="1">
        <v>1000</v>
      </c>
      <c r="P1084" s="1" t="s">
        <v>546</v>
      </c>
      <c r="Q1084" s="1" t="s">
        <v>21</v>
      </c>
      <c r="R1084" s="1" t="s">
        <v>1172</v>
      </c>
      <c r="S1084" s="1" t="s">
        <v>148</v>
      </c>
      <c r="T1084" s="1"/>
      <c r="U1084" s="3" t="s">
        <v>1176</v>
      </c>
      <c r="V1084">
        <v>43329</v>
      </c>
    </row>
    <row r="1085" spans="1:22" ht="12.75" x14ac:dyDescent="0.2">
      <c r="A1085" s="2">
        <v>43329.721592847221</v>
      </c>
      <c r="B1085" s="1" t="s">
        <v>15</v>
      </c>
      <c r="C1085" s="1" t="s">
        <v>2271</v>
      </c>
      <c r="D1085" s="1">
        <v>57</v>
      </c>
      <c r="E1085" s="1" t="s">
        <v>1546</v>
      </c>
      <c r="F1085" s="1">
        <v>9</v>
      </c>
      <c r="G1085" s="4" t="s">
        <v>80</v>
      </c>
      <c r="H1085" s="1" t="s">
        <v>26</v>
      </c>
      <c r="I1085" s="1" t="s">
        <v>0</v>
      </c>
      <c r="K1085" s="1" t="s">
        <v>50</v>
      </c>
      <c r="L1085" s="1" t="s">
        <v>28</v>
      </c>
      <c r="M1085" s="1" t="s">
        <v>29</v>
      </c>
      <c r="N1085" s="1" t="s">
        <v>39</v>
      </c>
      <c r="O1085" s="1" t="s">
        <v>2254</v>
      </c>
      <c r="P1085" s="1" t="s">
        <v>456</v>
      </c>
      <c r="Q1085" s="1" t="s">
        <v>21</v>
      </c>
      <c r="R1085" s="1" t="s">
        <v>1172</v>
      </c>
      <c r="S1085" s="1" t="s">
        <v>148</v>
      </c>
      <c r="T1085" s="1"/>
      <c r="U1085" s="3" t="s">
        <v>1176</v>
      </c>
      <c r="V1085">
        <v>43329</v>
      </c>
    </row>
    <row r="1086" spans="1:22" ht="12.75" x14ac:dyDescent="0.2">
      <c r="A1086" s="2">
        <v>43329.723588078705</v>
      </c>
      <c r="B1086" s="1" t="s">
        <v>15</v>
      </c>
      <c r="C1086" s="1" t="s">
        <v>2272</v>
      </c>
      <c r="D1086" s="1">
        <v>38</v>
      </c>
      <c r="E1086" s="1" t="s">
        <v>140</v>
      </c>
      <c r="F1086" s="1">
        <v>9</v>
      </c>
      <c r="G1086" s="4" t="s">
        <v>80</v>
      </c>
      <c r="H1086" s="1" t="s">
        <v>26</v>
      </c>
      <c r="I1086" s="1" t="s">
        <v>0</v>
      </c>
      <c r="K1086" s="1" t="s">
        <v>50</v>
      </c>
      <c r="L1086" s="1" t="s">
        <v>28</v>
      </c>
      <c r="M1086" s="1" t="s">
        <v>87</v>
      </c>
      <c r="N1086" s="1" t="s">
        <v>39</v>
      </c>
      <c r="O1086" s="1">
        <v>1000</v>
      </c>
      <c r="P1086" s="1" t="s">
        <v>452</v>
      </c>
      <c r="Q1086" s="1" t="s">
        <v>21</v>
      </c>
      <c r="R1086" s="1" t="s">
        <v>2273</v>
      </c>
      <c r="S1086" s="1" t="s">
        <v>148</v>
      </c>
      <c r="T1086" s="1"/>
      <c r="U1086" s="3" t="s">
        <v>1176</v>
      </c>
      <c r="V1086">
        <v>43329</v>
      </c>
    </row>
    <row r="1087" spans="1:22" ht="12.75" x14ac:dyDescent="0.2">
      <c r="A1087" s="2">
        <v>43329.765505659721</v>
      </c>
      <c r="B1087" s="1" t="s">
        <v>15</v>
      </c>
      <c r="C1087" s="1" t="s">
        <v>2274</v>
      </c>
      <c r="D1087" s="1">
        <v>54</v>
      </c>
      <c r="E1087" s="1" t="s">
        <v>1223</v>
      </c>
      <c r="F1087" s="1">
        <v>9</v>
      </c>
      <c r="G1087" s="4" t="s">
        <v>80</v>
      </c>
      <c r="H1087" s="1" t="s">
        <v>26</v>
      </c>
      <c r="I1087" s="1" t="s">
        <v>0</v>
      </c>
      <c r="K1087" s="1" t="s">
        <v>27</v>
      </c>
      <c r="L1087" s="1" t="s">
        <v>28</v>
      </c>
      <c r="M1087" s="1" t="s">
        <v>87</v>
      </c>
      <c r="N1087" s="1" t="s">
        <v>39</v>
      </c>
      <c r="O1087" s="1" t="s">
        <v>1575</v>
      </c>
      <c r="P1087" s="1" t="s">
        <v>324</v>
      </c>
      <c r="Q1087" s="1" t="s">
        <v>21</v>
      </c>
      <c r="R1087" s="1" t="s">
        <v>1180</v>
      </c>
      <c r="S1087" s="1" t="s">
        <v>148</v>
      </c>
      <c r="T1087" s="1"/>
      <c r="U1087" s="3" t="s">
        <v>2275</v>
      </c>
      <c r="V1087">
        <v>43329</v>
      </c>
    </row>
    <row r="1088" spans="1:22" ht="12.75" x14ac:dyDescent="0.2">
      <c r="A1088" s="2">
        <v>43329.767165254627</v>
      </c>
      <c r="B1088" s="1" t="s">
        <v>22</v>
      </c>
      <c r="C1088" s="1" t="s">
        <v>2276</v>
      </c>
      <c r="D1088" s="1">
        <v>39</v>
      </c>
      <c r="E1088" s="1" t="s">
        <v>83</v>
      </c>
      <c r="F1088" s="1">
        <v>10</v>
      </c>
      <c r="G1088" s="1" t="s">
        <v>111</v>
      </c>
      <c r="H1088" s="1" t="s">
        <v>26</v>
      </c>
      <c r="I1088" s="1" t="s">
        <v>0</v>
      </c>
      <c r="K1088" s="1" t="s">
        <v>27</v>
      </c>
      <c r="L1088" s="1" t="s">
        <v>57</v>
      </c>
      <c r="M1088" s="1" t="s">
        <v>457</v>
      </c>
      <c r="N1088" s="1" t="s">
        <v>19</v>
      </c>
      <c r="O1088" s="1">
        <v>0</v>
      </c>
      <c r="P1088" s="1" t="s">
        <v>20</v>
      </c>
      <c r="Q1088" s="1" t="s">
        <v>21</v>
      </c>
      <c r="R1088" s="1" t="s">
        <v>2029</v>
      </c>
      <c r="S1088" s="1" t="s">
        <v>850</v>
      </c>
      <c r="T1088" s="1"/>
      <c r="U1088" s="3" t="s">
        <v>2029</v>
      </c>
      <c r="V1088">
        <v>43329</v>
      </c>
    </row>
    <row r="1089" spans="1:22" ht="12.75" x14ac:dyDescent="0.2">
      <c r="A1089" s="2">
        <v>43329.76739789352</v>
      </c>
      <c r="B1089" s="1" t="s">
        <v>15</v>
      </c>
      <c r="C1089" s="1" t="s">
        <v>2277</v>
      </c>
      <c r="D1089" s="1">
        <v>39</v>
      </c>
      <c r="E1089" s="1" t="s">
        <v>1657</v>
      </c>
      <c r="F1089" s="1">
        <v>9</v>
      </c>
      <c r="G1089" s="4" t="s">
        <v>80</v>
      </c>
      <c r="H1089" s="1" t="s">
        <v>26</v>
      </c>
      <c r="I1089" s="1" t="s">
        <v>0</v>
      </c>
      <c r="K1089" s="1" t="s">
        <v>50</v>
      </c>
      <c r="L1089" s="1" t="s">
        <v>28</v>
      </c>
      <c r="M1089" s="1" t="s">
        <v>29</v>
      </c>
      <c r="N1089" s="1" t="s">
        <v>39</v>
      </c>
      <c r="O1089" s="1">
        <v>1000</v>
      </c>
      <c r="P1089" s="1" t="s">
        <v>324</v>
      </c>
      <c r="Q1089" s="1" t="s">
        <v>21</v>
      </c>
      <c r="R1089" s="1" t="s">
        <v>1172</v>
      </c>
      <c r="S1089" s="1" t="s">
        <v>148</v>
      </c>
      <c r="T1089" s="1"/>
      <c r="U1089" s="3" t="s">
        <v>1176</v>
      </c>
      <c r="V1089">
        <v>43329</v>
      </c>
    </row>
    <row r="1090" spans="1:22" ht="12.75" x14ac:dyDescent="0.2">
      <c r="A1090" s="2">
        <v>43329.773930416668</v>
      </c>
      <c r="B1090" s="1" t="s">
        <v>15</v>
      </c>
      <c r="C1090" s="1" t="s">
        <v>2278</v>
      </c>
      <c r="D1090" s="1">
        <v>67</v>
      </c>
      <c r="E1090" s="1">
        <v>112</v>
      </c>
      <c r="F1090" s="1">
        <v>9</v>
      </c>
      <c r="G1090" s="4" t="s">
        <v>80</v>
      </c>
      <c r="H1090" s="1" t="s">
        <v>26</v>
      </c>
      <c r="I1090" s="1" t="s">
        <v>0</v>
      </c>
      <c r="K1090" s="1" t="s">
        <v>27</v>
      </c>
      <c r="L1090" s="1" t="s">
        <v>28</v>
      </c>
      <c r="M1090" s="1" t="s">
        <v>29</v>
      </c>
      <c r="N1090" s="1" t="s">
        <v>19</v>
      </c>
      <c r="O1090" s="1">
        <v>1000</v>
      </c>
      <c r="P1090" s="1" t="s">
        <v>757</v>
      </c>
      <c r="Q1090" s="1" t="s">
        <v>21</v>
      </c>
      <c r="R1090" s="1" t="s">
        <v>2279</v>
      </c>
      <c r="S1090" s="1" t="s">
        <v>148</v>
      </c>
      <c r="T1090" s="1"/>
      <c r="U1090" s="3" t="s">
        <v>1176</v>
      </c>
      <c r="V1090">
        <v>43329</v>
      </c>
    </row>
    <row r="1091" spans="1:22" ht="12.75" x14ac:dyDescent="0.2">
      <c r="A1091" s="2">
        <v>43329.784487708333</v>
      </c>
      <c r="B1091" s="1" t="s">
        <v>15</v>
      </c>
      <c r="C1091" s="1" t="s">
        <v>2280</v>
      </c>
      <c r="D1091" s="1">
        <v>76</v>
      </c>
      <c r="E1091" s="1" t="s">
        <v>470</v>
      </c>
      <c r="F1091" s="1">
        <v>9</v>
      </c>
      <c r="G1091" s="4" t="s">
        <v>80</v>
      </c>
      <c r="H1091" s="1" t="s">
        <v>26</v>
      </c>
      <c r="I1091" s="1" t="s">
        <v>0</v>
      </c>
      <c r="K1091" s="1" t="s">
        <v>27</v>
      </c>
      <c r="L1091" s="1" t="s">
        <v>28</v>
      </c>
      <c r="M1091" s="1" t="s">
        <v>29</v>
      </c>
      <c r="N1091" s="1" t="s">
        <v>19</v>
      </c>
      <c r="O1091" s="1">
        <v>1000</v>
      </c>
      <c r="P1091" s="1" t="s">
        <v>324</v>
      </c>
      <c r="Q1091" s="1" t="s">
        <v>21</v>
      </c>
      <c r="R1091" s="1" t="s">
        <v>1172</v>
      </c>
      <c r="S1091" s="1" t="s">
        <v>148</v>
      </c>
      <c r="T1091" s="1"/>
      <c r="U1091" s="3" t="s">
        <v>1176</v>
      </c>
      <c r="V1091">
        <v>43329</v>
      </c>
    </row>
    <row r="1092" spans="1:22" ht="12.75" x14ac:dyDescent="0.2">
      <c r="A1092" s="2">
        <v>43329.786826180556</v>
      </c>
      <c r="B1092" s="1" t="s">
        <v>15</v>
      </c>
      <c r="C1092" s="1" t="s">
        <v>2281</v>
      </c>
      <c r="D1092" s="1">
        <v>58</v>
      </c>
      <c r="E1092" s="1" t="s">
        <v>1565</v>
      </c>
      <c r="F1092" s="1">
        <v>9</v>
      </c>
      <c r="G1092" s="4" t="s">
        <v>80</v>
      </c>
      <c r="H1092" s="1" t="s">
        <v>26</v>
      </c>
      <c r="I1092" s="1" t="s">
        <v>0</v>
      </c>
      <c r="K1092" s="1" t="s">
        <v>27</v>
      </c>
      <c r="L1092" s="1" t="s">
        <v>28</v>
      </c>
      <c r="M1092" s="1" t="s">
        <v>87</v>
      </c>
      <c r="N1092" s="1" t="s">
        <v>39</v>
      </c>
      <c r="O1092" s="1">
        <v>2000</v>
      </c>
      <c r="P1092" s="1" t="s">
        <v>324</v>
      </c>
      <c r="Q1092" s="1" t="s">
        <v>21</v>
      </c>
      <c r="R1092" s="1" t="s">
        <v>1172</v>
      </c>
      <c r="S1092" s="1" t="s">
        <v>148</v>
      </c>
      <c r="T1092" s="1"/>
      <c r="U1092" s="3" t="s">
        <v>1176</v>
      </c>
      <c r="V1092">
        <v>43329</v>
      </c>
    </row>
    <row r="1093" spans="1:22" ht="12.75" x14ac:dyDescent="0.2">
      <c r="A1093" s="2">
        <v>43329.788790335646</v>
      </c>
      <c r="B1093" s="1" t="s">
        <v>15</v>
      </c>
      <c r="C1093" s="1" t="s">
        <v>2282</v>
      </c>
      <c r="D1093" s="1">
        <v>48</v>
      </c>
      <c r="E1093" s="1" t="s">
        <v>2283</v>
      </c>
      <c r="F1093" s="1">
        <v>9</v>
      </c>
      <c r="G1093" s="4" t="s">
        <v>80</v>
      </c>
      <c r="H1093" s="1" t="s">
        <v>26</v>
      </c>
      <c r="I1093" s="1" t="s">
        <v>0</v>
      </c>
      <c r="K1093" s="1" t="s">
        <v>27</v>
      </c>
      <c r="L1093" s="1" t="s">
        <v>28</v>
      </c>
      <c r="M1093" s="1" t="s">
        <v>94</v>
      </c>
      <c r="N1093" s="1" t="s">
        <v>39</v>
      </c>
      <c r="O1093" s="1" t="s">
        <v>1026</v>
      </c>
      <c r="P1093" s="1" t="s">
        <v>758</v>
      </c>
      <c r="Q1093" s="1" t="s">
        <v>21</v>
      </c>
      <c r="R1093" s="1" t="s">
        <v>1172</v>
      </c>
      <c r="S1093" s="1" t="s">
        <v>148</v>
      </c>
      <c r="T1093" s="1"/>
      <c r="U1093" s="3" t="s">
        <v>1176</v>
      </c>
      <c r="V1093">
        <v>43329</v>
      </c>
    </row>
    <row r="1094" spans="1:22" ht="12.75" x14ac:dyDescent="0.2">
      <c r="A1094" s="2">
        <v>43329.790645624998</v>
      </c>
      <c r="B1094" s="1" t="s">
        <v>15</v>
      </c>
      <c r="C1094" s="1" t="s">
        <v>2284</v>
      </c>
      <c r="D1094" s="1">
        <v>44</v>
      </c>
      <c r="E1094" s="5" t="s">
        <v>2285</v>
      </c>
      <c r="F1094" s="1">
        <v>9</v>
      </c>
      <c r="G1094" s="4" t="s">
        <v>80</v>
      </c>
      <c r="H1094" s="1" t="s">
        <v>26</v>
      </c>
      <c r="I1094" s="1" t="s">
        <v>0</v>
      </c>
      <c r="K1094" s="1" t="s">
        <v>27</v>
      </c>
      <c r="L1094" s="1" t="s">
        <v>28</v>
      </c>
      <c r="M1094" s="1" t="s">
        <v>29</v>
      </c>
      <c r="N1094" s="1" t="s">
        <v>39</v>
      </c>
      <c r="O1094" s="1">
        <v>1500</v>
      </c>
      <c r="P1094" s="1" t="s">
        <v>758</v>
      </c>
      <c r="Q1094" s="1" t="s">
        <v>21</v>
      </c>
      <c r="R1094" s="1" t="s">
        <v>1597</v>
      </c>
      <c r="S1094" s="1" t="s">
        <v>148</v>
      </c>
      <c r="T1094" s="1"/>
      <c r="U1094" s="3" t="s">
        <v>1176</v>
      </c>
      <c r="V1094">
        <v>43329</v>
      </c>
    </row>
    <row r="1095" spans="1:22" ht="12.75" x14ac:dyDescent="0.2">
      <c r="A1095" s="2">
        <v>43329.792109884263</v>
      </c>
      <c r="B1095" s="1" t="s">
        <v>15</v>
      </c>
      <c r="C1095" s="1" t="s">
        <v>2286</v>
      </c>
      <c r="D1095" s="1">
        <v>62</v>
      </c>
      <c r="E1095" s="1" t="s">
        <v>2287</v>
      </c>
      <c r="F1095" s="1">
        <v>9</v>
      </c>
      <c r="G1095" s="4" t="s">
        <v>80</v>
      </c>
      <c r="H1095" s="1" t="s">
        <v>26</v>
      </c>
      <c r="I1095" s="1" t="s">
        <v>0</v>
      </c>
      <c r="K1095" s="1" t="s">
        <v>50</v>
      </c>
      <c r="L1095" s="1" t="s">
        <v>28</v>
      </c>
      <c r="M1095" s="1" t="s">
        <v>29</v>
      </c>
      <c r="N1095" s="1" t="s">
        <v>39</v>
      </c>
      <c r="O1095" s="1">
        <v>1000</v>
      </c>
      <c r="P1095" s="1" t="s">
        <v>324</v>
      </c>
      <c r="Q1095" s="1" t="s">
        <v>21</v>
      </c>
      <c r="R1095" s="1" t="s">
        <v>1172</v>
      </c>
      <c r="S1095" s="1" t="s">
        <v>148</v>
      </c>
      <c r="T1095" s="1"/>
      <c r="U1095" s="3" t="s">
        <v>1176</v>
      </c>
      <c r="V1095">
        <v>43329</v>
      </c>
    </row>
    <row r="1096" spans="1:22" ht="12.75" x14ac:dyDescent="0.2">
      <c r="A1096" s="2">
        <v>43329.79370829861</v>
      </c>
      <c r="B1096" s="1" t="s">
        <v>15</v>
      </c>
      <c r="C1096" s="1" t="s">
        <v>2288</v>
      </c>
      <c r="D1096" s="1">
        <v>69</v>
      </c>
      <c r="E1096" s="1" t="s">
        <v>2289</v>
      </c>
      <c r="F1096" s="1">
        <v>9</v>
      </c>
      <c r="G1096" s="4" t="s">
        <v>80</v>
      </c>
      <c r="H1096" s="1" t="s">
        <v>26</v>
      </c>
      <c r="I1096" s="1" t="s">
        <v>0</v>
      </c>
      <c r="K1096" s="1" t="s">
        <v>27</v>
      </c>
      <c r="L1096" s="1" t="s">
        <v>28</v>
      </c>
      <c r="M1096" s="1" t="s">
        <v>29</v>
      </c>
      <c r="N1096" s="1" t="s">
        <v>39</v>
      </c>
      <c r="O1096" s="1">
        <v>1000</v>
      </c>
      <c r="P1096" s="1" t="s">
        <v>324</v>
      </c>
      <c r="Q1096" s="1" t="s">
        <v>21</v>
      </c>
      <c r="R1096" s="1" t="s">
        <v>1172</v>
      </c>
      <c r="S1096" s="1" t="s">
        <v>148</v>
      </c>
      <c r="T1096" s="1"/>
      <c r="U1096" s="3" t="s">
        <v>1176</v>
      </c>
      <c r="V1096">
        <v>43329</v>
      </c>
    </row>
    <row r="1097" spans="1:22" ht="12.75" x14ac:dyDescent="0.2">
      <c r="A1097" s="2">
        <v>43329.795268483795</v>
      </c>
      <c r="B1097" s="1" t="s">
        <v>15</v>
      </c>
      <c r="C1097" s="1" t="s">
        <v>2290</v>
      </c>
      <c r="D1097" s="1">
        <v>64</v>
      </c>
      <c r="E1097" s="1">
        <v>61</v>
      </c>
      <c r="F1097" s="1">
        <v>9</v>
      </c>
      <c r="G1097" s="4" t="s">
        <v>80</v>
      </c>
      <c r="H1097" s="1" t="s">
        <v>26</v>
      </c>
      <c r="I1097" s="1" t="s">
        <v>0</v>
      </c>
      <c r="K1097" s="1" t="s">
        <v>27</v>
      </c>
      <c r="L1097" s="1" t="s">
        <v>28</v>
      </c>
      <c r="M1097" s="1" t="s">
        <v>29</v>
      </c>
      <c r="N1097" s="1" t="s">
        <v>39</v>
      </c>
      <c r="O1097" s="1">
        <v>1000</v>
      </c>
      <c r="P1097" s="1" t="s">
        <v>456</v>
      </c>
      <c r="Q1097" s="1" t="s">
        <v>21</v>
      </c>
      <c r="R1097" s="1" t="s">
        <v>1597</v>
      </c>
      <c r="S1097" s="1" t="s">
        <v>148</v>
      </c>
      <c r="T1097" s="1"/>
      <c r="U1097" s="3" t="s">
        <v>1176</v>
      </c>
      <c r="V1097">
        <v>43329</v>
      </c>
    </row>
    <row r="1098" spans="1:22" ht="12.75" x14ac:dyDescent="0.2">
      <c r="A1098" s="2">
        <v>43329.797028043977</v>
      </c>
      <c r="B1098" s="1" t="s">
        <v>15</v>
      </c>
      <c r="C1098" s="1" t="s">
        <v>2291</v>
      </c>
      <c r="D1098" s="1">
        <v>38</v>
      </c>
      <c r="E1098" s="1" t="s">
        <v>2292</v>
      </c>
      <c r="F1098" s="1">
        <v>9</v>
      </c>
      <c r="G1098" s="4" t="s">
        <v>80</v>
      </c>
      <c r="H1098" s="1" t="s">
        <v>26</v>
      </c>
      <c r="I1098" s="1" t="s">
        <v>0</v>
      </c>
      <c r="K1098" s="1" t="s">
        <v>50</v>
      </c>
      <c r="L1098" s="1" t="s">
        <v>28</v>
      </c>
      <c r="M1098" s="1" t="s">
        <v>29</v>
      </c>
      <c r="N1098" s="1" t="s">
        <v>39</v>
      </c>
      <c r="O1098" s="1">
        <v>1500</v>
      </c>
      <c r="P1098" s="1" t="s">
        <v>324</v>
      </c>
      <c r="Q1098" s="1" t="s">
        <v>21</v>
      </c>
      <c r="R1098" s="1" t="s">
        <v>1172</v>
      </c>
      <c r="S1098" s="1" t="s">
        <v>148</v>
      </c>
      <c r="T1098" s="1"/>
      <c r="U1098" s="3" t="s">
        <v>1176</v>
      </c>
      <c r="V1098">
        <v>43329</v>
      </c>
    </row>
    <row r="1099" spans="1:22" ht="12.75" x14ac:dyDescent="0.2">
      <c r="A1099" s="2">
        <v>43329.79877105324</v>
      </c>
      <c r="B1099" s="1" t="s">
        <v>15</v>
      </c>
      <c r="C1099" s="1" t="s">
        <v>2293</v>
      </c>
      <c r="D1099" s="1">
        <v>48</v>
      </c>
      <c r="E1099" s="5">
        <v>62</v>
      </c>
      <c r="F1099" s="1">
        <v>9</v>
      </c>
      <c r="G1099" s="4" t="s">
        <v>80</v>
      </c>
      <c r="H1099" s="1" t="s">
        <v>26</v>
      </c>
      <c r="I1099" s="1" t="s">
        <v>0</v>
      </c>
      <c r="K1099" s="1" t="s">
        <v>27</v>
      </c>
      <c r="L1099" s="1" t="s">
        <v>28</v>
      </c>
      <c r="M1099" s="1" t="s">
        <v>87</v>
      </c>
      <c r="N1099" s="1" t="s">
        <v>39</v>
      </c>
      <c r="O1099" s="1">
        <v>1500</v>
      </c>
      <c r="P1099" s="1" t="s">
        <v>758</v>
      </c>
      <c r="Q1099" s="1" t="s">
        <v>21</v>
      </c>
      <c r="R1099" s="1" t="s">
        <v>1172</v>
      </c>
      <c r="S1099" s="1" t="s">
        <v>148</v>
      </c>
      <c r="T1099" s="1"/>
      <c r="U1099" s="3" t="s">
        <v>1176</v>
      </c>
      <c r="V1099">
        <v>43329</v>
      </c>
    </row>
    <row r="1100" spans="1:22" ht="12.75" x14ac:dyDescent="0.2">
      <c r="A1100" s="2">
        <v>43329.80064159722</v>
      </c>
      <c r="B1100" s="1" t="s">
        <v>15</v>
      </c>
      <c r="C1100" s="1" t="s">
        <v>2294</v>
      </c>
      <c r="D1100" s="1">
        <v>46</v>
      </c>
      <c r="E1100" s="5" t="s">
        <v>2295</v>
      </c>
      <c r="F1100" s="1">
        <v>9</v>
      </c>
      <c r="G1100" s="4" t="s">
        <v>80</v>
      </c>
      <c r="H1100" s="1" t="s">
        <v>26</v>
      </c>
      <c r="I1100" s="1" t="s">
        <v>0</v>
      </c>
      <c r="K1100" s="1" t="s">
        <v>161</v>
      </c>
      <c r="L1100" s="1" t="s">
        <v>28</v>
      </c>
      <c r="M1100" s="1" t="s">
        <v>18</v>
      </c>
      <c r="N1100" s="1" t="s">
        <v>282</v>
      </c>
      <c r="O1100" s="1" t="s">
        <v>2296</v>
      </c>
      <c r="P1100" s="1" t="s">
        <v>324</v>
      </c>
      <c r="Q1100" s="1" t="s">
        <v>21</v>
      </c>
      <c r="R1100" s="1" t="s">
        <v>1172</v>
      </c>
      <c r="S1100" s="1" t="s">
        <v>148</v>
      </c>
      <c r="T1100" s="1"/>
      <c r="U1100" s="3" t="s">
        <v>1176</v>
      </c>
      <c r="V1100">
        <v>43329</v>
      </c>
    </row>
    <row r="1101" spans="1:22" ht="12.75" x14ac:dyDescent="0.2">
      <c r="A1101" s="2">
        <v>43329.824727395833</v>
      </c>
      <c r="B1101" s="1" t="s">
        <v>36</v>
      </c>
      <c r="C1101" s="1" t="s">
        <v>2297</v>
      </c>
      <c r="D1101" s="1">
        <v>56</v>
      </c>
      <c r="E1101" s="5" t="s">
        <v>470</v>
      </c>
      <c r="F1101" s="1">
        <v>10</v>
      </c>
      <c r="G1101" s="1" t="s">
        <v>111</v>
      </c>
      <c r="H1101" s="1" t="s">
        <v>26</v>
      </c>
      <c r="I1101" s="1" t="s">
        <v>0</v>
      </c>
      <c r="K1101" s="1" t="s">
        <v>27</v>
      </c>
      <c r="L1101" s="1" t="s">
        <v>57</v>
      </c>
      <c r="M1101" s="1" t="s">
        <v>457</v>
      </c>
      <c r="N1101" s="1" t="s">
        <v>19</v>
      </c>
      <c r="O1101" s="1">
        <v>0</v>
      </c>
      <c r="P1101" s="1" t="s">
        <v>20</v>
      </c>
      <c r="Q1101" s="1" t="s">
        <v>21</v>
      </c>
      <c r="R1101" s="1" t="s">
        <v>2029</v>
      </c>
      <c r="S1101" s="1" t="s">
        <v>291</v>
      </c>
      <c r="T1101" s="1"/>
      <c r="U1101" s="3" t="s">
        <v>2029</v>
      </c>
      <c r="V1101">
        <v>43329</v>
      </c>
    </row>
    <row r="1102" spans="1:22" ht="12.75" x14ac:dyDescent="0.2">
      <c r="A1102" s="2">
        <v>43329.827129930556</v>
      </c>
      <c r="B1102" s="1" t="s">
        <v>22</v>
      </c>
      <c r="C1102" s="1" t="s">
        <v>2298</v>
      </c>
      <c r="D1102" s="1">
        <v>52</v>
      </c>
      <c r="E1102" s="1">
        <v>110</v>
      </c>
      <c r="F1102" s="1">
        <v>10</v>
      </c>
      <c r="G1102" s="1" t="s">
        <v>111</v>
      </c>
      <c r="H1102" s="1" t="s">
        <v>26</v>
      </c>
      <c r="I1102" s="1" t="s">
        <v>0</v>
      </c>
      <c r="K1102" s="1" t="s">
        <v>27</v>
      </c>
      <c r="L1102" s="1" t="s">
        <v>57</v>
      </c>
      <c r="M1102" s="1" t="s">
        <v>457</v>
      </c>
      <c r="N1102" s="1" t="s">
        <v>19</v>
      </c>
      <c r="O1102" s="1">
        <v>0</v>
      </c>
      <c r="P1102" s="1" t="s">
        <v>324</v>
      </c>
      <c r="Q1102" s="1" t="s">
        <v>21</v>
      </c>
      <c r="R1102" s="1" t="s">
        <v>2029</v>
      </c>
      <c r="S1102" s="1" t="s">
        <v>850</v>
      </c>
      <c r="T1102" s="1"/>
      <c r="U1102" s="3" t="s">
        <v>2029</v>
      </c>
      <c r="V1102">
        <v>43329</v>
      </c>
    </row>
    <row r="1103" spans="1:22" ht="12.75" x14ac:dyDescent="0.2">
      <c r="A1103" s="2">
        <v>43329.861473680554</v>
      </c>
      <c r="B1103" s="1" t="s">
        <v>36</v>
      </c>
      <c r="C1103" s="1" t="s">
        <v>2299</v>
      </c>
      <c r="D1103" s="1">
        <v>55</v>
      </c>
      <c r="E1103" s="1">
        <v>24</v>
      </c>
      <c r="F1103" s="1">
        <v>9</v>
      </c>
      <c r="G1103" s="4" t="s">
        <v>80</v>
      </c>
      <c r="H1103" s="1" t="s">
        <v>26</v>
      </c>
      <c r="I1103" s="1" t="s">
        <v>0</v>
      </c>
      <c r="K1103" s="1" t="s">
        <v>27</v>
      </c>
      <c r="L1103" s="1" t="s">
        <v>28</v>
      </c>
      <c r="M1103" s="1" t="s">
        <v>29</v>
      </c>
      <c r="N1103" s="1" t="s">
        <v>19</v>
      </c>
      <c r="O1103" s="1">
        <v>300</v>
      </c>
      <c r="P1103" s="1" t="s">
        <v>324</v>
      </c>
      <c r="Q1103" s="1" t="s">
        <v>21</v>
      </c>
      <c r="R1103" s="1" t="s">
        <v>2300</v>
      </c>
      <c r="S1103" s="1" t="s">
        <v>148</v>
      </c>
      <c r="T1103" s="1"/>
      <c r="U1103" s="3" t="s">
        <v>1176</v>
      </c>
      <c r="V1103">
        <v>43329</v>
      </c>
    </row>
    <row r="1104" spans="1:22" ht="12.75" x14ac:dyDescent="0.2">
      <c r="A1104" s="2">
        <v>43329.863482766203</v>
      </c>
      <c r="B1104" s="1" t="s">
        <v>15</v>
      </c>
      <c r="C1104" s="1" t="s">
        <v>2301</v>
      </c>
      <c r="D1104" s="1">
        <v>59</v>
      </c>
      <c r="E1104" s="1">
        <v>71</v>
      </c>
      <c r="F1104" s="1">
        <v>9</v>
      </c>
      <c r="G1104" s="4" t="s">
        <v>80</v>
      </c>
      <c r="H1104" s="1" t="s">
        <v>26</v>
      </c>
      <c r="I1104" s="1" t="s">
        <v>0</v>
      </c>
      <c r="K1104" s="1" t="s">
        <v>27</v>
      </c>
      <c r="L1104" s="1" t="s">
        <v>28</v>
      </c>
      <c r="M1104" s="1" t="s">
        <v>87</v>
      </c>
      <c r="N1104" s="1" t="s">
        <v>39</v>
      </c>
      <c r="O1104" s="1">
        <v>1500</v>
      </c>
      <c r="P1104" s="1" t="s">
        <v>758</v>
      </c>
      <c r="Q1104" s="1" t="s">
        <v>21</v>
      </c>
      <c r="R1104" s="1" t="s">
        <v>2247</v>
      </c>
      <c r="S1104" s="1" t="s">
        <v>148</v>
      </c>
      <c r="T1104" s="1"/>
      <c r="U1104" s="3" t="s">
        <v>1176</v>
      </c>
      <c r="V1104">
        <v>43329</v>
      </c>
    </row>
    <row r="1105" spans="1:22" ht="12.75" x14ac:dyDescent="0.2">
      <c r="A1105" s="2">
        <v>43329.865630462962</v>
      </c>
      <c r="B1105" s="1" t="s">
        <v>15</v>
      </c>
      <c r="C1105" s="1" t="s">
        <v>2302</v>
      </c>
      <c r="D1105" s="1">
        <v>75</v>
      </c>
      <c r="E1105" s="1" t="s">
        <v>621</v>
      </c>
      <c r="F1105" s="1">
        <v>8</v>
      </c>
      <c r="G1105" s="4" t="s">
        <v>80</v>
      </c>
      <c r="H1105" s="1" t="s">
        <v>26</v>
      </c>
      <c r="I1105" s="1" t="s">
        <v>0</v>
      </c>
      <c r="K1105" s="1" t="s">
        <v>27</v>
      </c>
      <c r="L1105" s="1" t="s">
        <v>28</v>
      </c>
      <c r="M1105" s="1" t="s">
        <v>94</v>
      </c>
      <c r="N1105" s="1" t="s">
        <v>39</v>
      </c>
      <c r="O1105" s="1">
        <v>2000</v>
      </c>
      <c r="P1105" s="1" t="s">
        <v>2303</v>
      </c>
      <c r="Q1105" s="1" t="s">
        <v>21</v>
      </c>
      <c r="R1105" s="1" t="s">
        <v>1172</v>
      </c>
      <c r="S1105" s="1" t="s">
        <v>148</v>
      </c>
      <c r="T1105" s="1"/>
      <c r="U1105" s="3" t="s">
        <v>1176</v>
      </c>
      <c r="V1105">
        <v>43329</v>
      </c>
    </row>
    <row r="1106" spans="1:22" ht="12.75" x14ac:dyDescent="0.2">
      <c r="A1106" s="2">
        <v>43329.86765226852</v>
      </c>
      <c r="B1106" s="1" t="s">
        <v>36</v>
      </c>
      <c r="C1106" s="1" t="s">
        <v>2304</v>
      </c>
      <c r="D1106" s="1">
        <v>53</v>
      </c>
      <c r="E1106" s="1">
        <v>77</v>
      </c>
      <c r="F1106" s="1">
        <v>9</v>
      </c>
      <c r="G1106" s="4" t="s">
        <v>80</v>
      </c>
      <c r="H1106" s="1" t="s">
        <v>26</v>
      </c>
      <c r="I1106" s="1" t="s">
        <v>0</v>
      </c>
      <c r="K1106" s="1" t="s">
        <v>27</v>
      </c>
      <c r="L1106" s="1" t="s">
        <v>28</v>
      </c>
      <c r="M1106" s="1" t="s">
        <v>29</v>
      </c>
      <c r="N1106" s="1" t="s">
        <v>19</v>
      </c>
      <c r="O1106" s="1">
        <v>500</v>
      </c>
      <c r="P1106" s="1" t="s">
        <v>758</v>
      </c>
      <c r="Q1106" s="1" t="s">
        <v>21</v>
      </c>
      <c r="R1106" s="1" t="s">
        <v>1172</v>
      </c>
      <c r="S1106" s="1" t="s">
        <v>148</v>
      </c>
      <c r="T1106" s="1"/>
      <c r="U1106" s="3" t="s">
        <v>1176</v>
      </c>
      <c r="V1106">
        <v>43329</v>
      </c>
    </row>
    <row r="1107" spans="1:22" ht="12.75" x14ac:dyDescent="0.2">
      <c r="A1107" s="2">
        <v>43329.869472708335</v>
      </c>
      <c r="B1107" s="1" t="s">
        <v>36</v>
      </c>
      <c r="C1107" s="1" t="s">
        <v>2305</v>
      </c>
      <c r="D1107" s="1">
        <v>50</v>
      </c>
      <c r="E1107" s="1">
        <v>78</v>
      </c>
      <c r="F1107" s="1">
        <v>9</v>
      </c>
      <c r="G1107" s="4" t="s">
        <v>80</v>
      </c>
      <c r="H1107" s="1" t="s">
        <v>26</v>
      </c>
      <c r="I1107" s="1" t="s">
        <v>0</v>
      </c>
      <c r="K1107" s="1" t="s">
        <v>27</v>
      </c>
      <c r="L1107" s="1" t="s">
        <v>28</v>
      </c>
      <c r="M1107" s="1" t="s">
        <v>29</v>
      </c>
      <c r="N1107" s="1" t="s">
        <v>19</v>
      </c>
      <c r="O1107" s="1">
        <v>500</v>
      </c>
      <c r="P1107" s="1" t="s">
        <v>324</v>
      </c>
      <c r="Q1107" s="1" t="s">
        <v>21</v>
      </c>
      <c r="R1107" s="1" t="s">
        <v>1172</v>
      </c>
      <c r="S1107" s="1" t="s">
        <v>148</v>
      </c>
      <c r="T1107" s="1"/>
      <c r="U1107" s="3" t="s">
        <v>1176</v>
      </c>
      <c r="V1107">
        <v>43329</v>
      </c>
    </row>
    <row r="1108" spans="1:22" ht="12.75" x14ac:dyDescent="0.2">
      <c r="A1108" s="2">
        <v>43329.871820115739</v>
      </c>
      <c r="B1108" s="1" t="s">
        <v>15</v>
      </c>
      <c r="C1108" s="1" t="s">
        <v>2306</v>
      </c>
      <c r="D1108" s="1">
        <v>53</v>
      </c>
      <c r="E1108" s="1">
        <v>29</v>
      </c>
      <c r="F1108" s="1">
        <v>9</v>
      </c>
      <c r="G1108" s="4" t="s">
        <v>80</v>
      </c>
      <c r="H1108" s="1" t="s">
        <v>26</v>
      </c>
      <c r="I1108" s="1" t="s">
        <v>0</v>
      </c>
      <c r="K1108" s="1" t="s">
        <v>27</v>
      </c>
      <c r="L1108" s="1" t="s">
        <v>28</v>
      </c>
      <c r="M1108" s="1" t="s">
        <v>182</v>
      </c>
      <c r="N1108" s="1" t="s">
        <v>282</v>
      </c>
      <c r="O1108" s="1">
        <v>2000</v>
      </c>
      <c r="P1108" s="1" t="s">
        <v>1447</v>
      </c>
      <c r="Q1108" s="1" t="s">
        <v>95</v>
      </c>
      <c r="R1108" s="1" t="s">
        <v>1172</v>
      </c>
      <c r="S1108" s="1" t="s">
        <v>148</v>
      </c>
      <c r="T1108" s="1"/>
      <c r="U1108" s="3" t="s">
        <v>1176</v>
      </c>
      <c r="V1108">
        <v>43329</v>
      </c>
    </row>
    <row r="1109" spans="1:22" ht="12.75" x14ac:dyDescent="0.2">
      <c r="A1109" s="2">
        <v>43329.873906099536</v>
      </c>
      <c r="B1109" s="1" t="s">
        <v>15</v>
      </c>
      <c r="C1109" s="1" t="s">
        <v>2307</v>
      </c>
      <c r="D1109" s="1">
        <v>51</v>
      </c>
      <c r="E1109" s="1" t="s">
        <v>2308</v>
      </c>
      <c r="F1109" s="1">
        <v>9</v>
      </c>
      <c r="G1109" s="4" t="s">
        <v>80</v>
      </c>
      <c r="H1109" s="1" t="s">
        <v>26</v>
      </c>
      <c r="I1109" s="1" t="s">
        <v>0</v>
      </c>
      <c r="K1109" s="1" t="s">
        <v>16</v>
      </c>
      <c r="L1109" s="1" t="s">
        <v>28</v>
      </c>
      <c r="M1109" s="1" t="s">
        <v>29</v>
      </c>
      <c r="N1109" s="1" t="s">
        <v>19</v>
      </c>
      <c r="O1109" s="1">
        <v>2000</v>
      </c>
      <c r="P1109" s="1" t="s">
        <v>758</v>
      </c>
      <c r="Q1109" s="1" t="s">
        <v>21</v>
      </c>
      <c r="R1109" s="1" t="s">
        <v>1172</v>
      </c>
      <c r="S1109" s="1" t="s">
        <v>148</v>
      </c>
      <c r="T1109" s="1"/>
      <c r="U1109" s="3" t="s">
        <v>2309</v>
      </c>
      <c r="V1109">
        <v>43329</v>
      </c>
    </row>
    <row r="1110" spans="1:22" ht="12.75" x14ac:dyDescent="0.2">
      <c r="A1110" s="2">
        <v>43329.876671018515</v>
      </c>
      <c r="B1110" s="1" t="s">
        <v>15</v>
      </c>
      <c r="C1110" s="1" t="s">
        <v>2310</v>
      </c>
      <c r="D1110" s="1">
        <v>55</v>
      </c>
      <c r="E1110" s="1">
        <v>119</v>
      </c>
      <c r="F1110" s="1">
        <v>9</v>
      </c>
      <c r="G1110" s="4" t="s">
        <v>80</v>
      </c>
      <c r="H1110" s="1" t="s">
        <v>26</v>
      </c>
      <c r="I1110" s="1" t="s">
        <v>0</v>
      </c>
      <c r="K1110" s="1" t="s">
        <v>27</v>
      </c>
      <c r="L1110" s="1" t="s">
        <v>28</v>
      </c>
      <c r="M1110" s="1" t="s">
        <v>29</v>
      </c>
      <c r="N1110" s="1" t="s">
        <v>39</v>
      </c>
      <c r="O1110" s="1">
        <v>609</v>
      </c>
      <c r="P1110" s="1" t="s">
        <v>758</v>
      </c>
      <c r="Q1110" s="1" t="s">
        <v>21</v>
      </c>
      <c r="R1110" s="1" t="s">
        <v>1172</v>
      </c>
      <c r="S1110" s="1" t="s">
        <v>148</v>
      </c>
      <c r="T1110" s="1"/>
      <c r="U1110" s="3" t="s">
        <v>1176</v>
      </c>
      <c r="V1110">
        <v>43329</v>
      </c>
    </row>
    <row r="1111" spans="1:22" ht="12.75" x14ac:dyDescent="0.2">
      <c r="A1111" s="2">
        <v>43329.878572175927</v>
      </c>
      <c r="B1111" s="1" t="s">
        <v>15</v>
      </c>
      <c r="C1111" s="1" t="s">
        <v>2311</v>
      </c>
      <c r="D1111" s="1">
        <v>48</v>
      </c>
      <c r="E1111" s="1">
        <v>65</v>
      </c>
      <c r="F1111" s="1">
        <v>9</v>
      </c>
      <c r="G1111" s="4" t="s">
        <v>80</v>
      </c>
      <c r="H1111" s="1" t="s">
        <v>26</v>
      </c>
      <c r="I1111" s="1" t="s">
        <v>0</v>
      </c>
      <c r="K1111" s="1" t="s">
        <v>16</v>
      </c>
      <c r="L1111" s="1" t="s">
        <v>28</v>
      </c>
      <c r="M1111" s="1" t="s">
        <v>29</v>
      </c>
      <c r="N1111" s="1" t="s">
        <v>39</v>
      </c>
      <c r="O1111" s="1">
        <v>2000</v>
      </c>
      <c r="P1111" s="1" t="s">
        <v>758</v>
      </c>
      <c r="Q1111" s="1" t="s">
        <v>21</v>
      </c>
      <c r="R1111" s="1" t="s">
        <v>1172</v>
      </c>
      <c r="S1111" s="1" t="s">
        <v>148</v>
      </c>
      <c r="T1111" s="1"/>
      <c r="U1111" s="3" t="s">
        <v>1176</v>
      </c>
      <c r="V1111">
        <v>43329</v>
      </c>
    </row>
    <row r="1112" spans="1:22" ht="12.75" x14ac:dyDescent="0.2">
      <c r="A1112" s="2">
        <v>43329.88134334491</v>
      </c>
      <c r="B1112" s="1" t="s">
        <v>15</v>
      </c>
      <c r="C1112" s="1" t="s">
        <v>2312</v>
      </c>
      <c r="D1112" s="1">
        <v>41</v>
      </c>
      <c r="E1112" s="1" t="s">
        <v>177</v>
      </c>
      <c r="F1112" s="1">
        <v>9</v>
      </c>
      <c r="G1112" s="4" t="s">
        <v>80</v>
      </c>
      <c r="H1112" s="1" t="s">
        <v>26</v>
      </c>
      <c r="I1112" s="1" t="s">
        <v>0</v>
      </c>
      <c r="K1112" s="1" t="s">
        <v>27</v>
      </c>
      <c r="L1112" s="1" t="s">
        <v>28</v>
      </c>
      <c r="M1112" s="1" t="s">
        <v>29</v>
      </c>
      <c r="N1112" s="1" t="s">
        <v>39</v>
      </c>
      <c r="O1112" s="1">
        <v>1500</v>
      </c>
      <c r="P1112" s="1" t="s">
        <v>456</v>
      </c>
      <c r="Q1112" s="1" t="s">
        <v>21</v>
      </c>
      <c r="R1112" s="1" t="s">
        <v>1180</v>
      </c>
      <c r="S1112" s="1" t="s">
        <v>148</v>
      </c>
      <c r="T1112" s="1"/>
      <c r="U1112" s="3" t="s">
        <v>1176</v>
      </c>
      <c r="V1112">
        <v>43329</v>
      </c>
    </row>
    <row r="1113" spans="1:22" ht="12.75" x14ac:dyDescent="0.2">
      <c r="A1113" s="2">
        <v>43329.887797280091</v>
      </c>
      <c r="B1113" s="1" t="s">
        <v>36</v>
      </c>
      <c r="C1113" s="1" t="s">
        <v>2313</v>
      </c>
      <c r="D1113" s="1">
        <v>58</v>
      </c>
      <c r="E1113" s="5" t="s">
        <v>140</v>
      </c>
      <c r="F1113" s="1">
        <v>1</v>
      </c>
      <c r="G1113" s="1" t="s">
        <v>43</v>
      </c>
      <c r="H1113" s="1" t="s">
        <v>26</v>
      </c>
      <c r="I1113" s="1" t="s">
        <v>0</v>
      </c>
      <c r="K1113" s="1" t="s">
        <v>27</v>
      </c>
      <c r="L1113" s="1" t="s">
        <v>57</v>
      </c>
      <c r="M1113" s="1" t="s">
        <v>457</v>
      </c>
      <c r="N1113" s="1" t="s">
        <v>19</v>
      </c>
      <c r="O1113" s="1">
        <v>0</v>
      </c>
      <c r="P1113" s="1" t="s">
        <v>71</v>
      </c>
      <c r="Q1113" s="1" t="s">
        <v>21</v>
      </c>
      <c r="R1113" s="1" t="s">
        <v>2314</v>
      </c>
      <c r="S1113" s="1" t="s">
        <v>2315</v>
      </c>
      <c r="T1113" s="1"/>
      <c r="U1113" s="3" t="s">
        <v>2316</v>
      </c>
      <c r="V1113">
        <v>43329</v>
      </c>
    </row>
    <row r="1114" spans="1:22" ht="12.75" x14ac:dyDescent="0.2">
      <c r="A1114" s="2">
        <v>43329.890267569441</v>
      </c>
      <c r="B1114" s="1" t="s">
        <v>36</v>
      </c>
      <c r="C1114" s="1" t="s">
        <v>2317</v>
      </c>
      <c r="D1114" s="1">
        <v>53</v>
      </c>
      <c r="E1114" s="1" t="s">
        <v>978</v>
      </c>
      <c r="F1114" s="1">
        <v>3</v>
      </c>
      <c r="G1114" s="1" t="s">
        <v>43</v>
      </c>
      <c r="H1114" s="1" t="s">
        <v>26</v>
      </c>
      <c r="I1114" s="1" t="s">
        <v>0</v>
      </c>
      <c r="K1114" s="1" t="s">
        <v>16</v>
      </c>
      <c r="L1114" s="1" t="s">
        <v>57</v>
      </c>
      <c r="M1114" s="1" t="s">
        <v>457</v>
      </c>
      <c r="N1114" s="1" t="s">
        <v>19</v>
      </c>
      <c r="O1114" s="1">
        <v>0</v>
      </c>
      <c r="P1114" s="1" t="s">
        <v>71</v>
      </c>
      <c r="Q1114" s="1" t="s">
        <v>21</v>
      </c>
      <c r="R1114" s="1" t="s">
        <v>2318</v>
      </c>
      <c r="S1114" s="1" t="s">
        <v>777</v>
      </c>
      <c r="T1114" s="1"/>
      <c r="U1114" s="3" t="s">
        <v>1699</v>
      </c>
      <c r="V1114">
        <v>43329</v>
      </c>
    </row>
    <row r="1115" spans="1:22" ht="12.75" x14ac:dyDescent="0.2">
      <c r="A1115" s="2">
        <v>43329.894800092588</v>
      </c>
      <c r="B1115" s="1" t="s">
        <v>36</v>
      </c>
      <c r="C1115" s="1" t="s">
        <v>2319</v>
      </c>
      <c r="D1115" s="1">
        <v>50</v>
      </c>
      <c r="E1115" s="1" t="s">
        <v>86</v>
      </c>
      <c r="F1115" s="1">
        <v>9</v>
      </c>
      <c r="G1115" s="4" t="s">
        <v>34</v>
      </c>
      <c r="H1115" s="1" t="s">
        <v>26</v>
      </c>
      <c r="I1115" s="1" t="s">
        <v>0</v>
      </c>
      <c r="K1115" s="1" t="s">
        <v>27</v>
      </c>
      <c r="L1115" s="1" t="s">
        <v>57</v>
      </c>
      <c r="M1115" s="1" t="s">
        <v>457</v>
      </c>
      <c r="N1115" s="1" t="s">
        <v>19</v>
      </c>
      <c r="O1115" s="1">
        <v>0</v>
      </c>
      <c r="P1115" s="1" t="s">
        <v>337</v>
      </c>
      <c r="Q1115" s="1" t="s">
        <v>21</v>
      </c>
      <c r="R1115" s="1" t="s">
        <v>2181</v>
      </c>
      <c r="S1115" s="1" t="s">
        <v>291</v>
      </c>
      <c r="T1115" s="1"/>
      <c r="U1115" s="3" t="s">
        <v>2181</v>
      </c>
      <c r="V1115">
        <v>43329</v>
      </c>
    </row>
    <row r="1116" spans="1:22" ht="12.75" x14ac:dyDescent="0.2">
      <c r="A1116" s="2">
        <v>43329.900104375003</v>
      </c>
      <c r="B1116" s="1" t="s">
        <v>15</v>
      </c>
      <c r="C1116" s="1" t="s">
        <v>2320</v>
      </c>
      <c r="D1116" s="1">
        <v>67</v>
      </c>
      <c r="E1116" s="1" t="s">
        <v>396</v>
      </c>
      <c r="F1116" s="1">
        <v>10</v>
      </c>
      <c r="G1116" s="4" t="s">
        <v>80</v>
      </c>
      <c r="H1116" s="1" t="s">
        <v>26</v>
      </c>
      <c r="I1116" s="1" t="s">
        <v>0</v>
      </c>
      <c r="K1116" s="1" t="s">
        <v>27</v>
      </c>
      <c r="L1116" s="1" t="s">
        <v>28</v>
      </c>
      <c r="M1116" s="1" t="s">
        <v>94</v>
      </c>
      <c r="N1116" s="1" t="s">
        <v>39</v>
      </c>
      <c r="O1116" s="1">
        <v>2000</v>
      </c>
      <c r="P1116" s="1" t="s">
        <v>456</v>
      </c>
      <c r="Q1116" s="1" t="s">
        <v>21</v>
      </c>
      <c r="R1116" s="1" t="s">
        <v>2321</v>
      </c>
      <c r="S1116" s="1" t="s">
        <v>148</v>
      </c>
      <c r="T1116" s="1"/>
      <c r="U1116" s="3" t="s">
        <v>1176</v>
      </c>
      <c r="V1116">
        <v>43313</v>
      </c>
    </row>
    <row r="1117" spans="1:22" ht="12.75" x14ac:dyDescent="0.2">
      <c r="A1117" s="2">
        <v>43329.90241461806</v>
      </c>
      <c r="B1117" s="1" t="s">
        <v>15</v>
      </c>
      <c r="C1117" s="1" t="s">
        <v>2322</v>
      </c>
      <c r="D1117" s="1">
        <v>70</v>
      </c>
      <c r="E1117" s="1" t="s">
        <v>53</v>
      </c>
      <c r="F1117" s="1">
        <v>10</v>
      </c>
      <c r="G1117" s="4" t="s">
        <v>80</v>
      </c>
      <c r="H1117" s="1" t="s">
        <v>26</v>
      </c>
      <c r="I1117" s="1" t="s">
        <v>0</v>
      </c>
      <c r="K1117" s="1" t="s">
        <v>50</v>
      </c>
      <c r="L1117" s="1" t="s">
        <v>28</v>
      </c>
      <c r="M1117" s="1" t="s">
        <v>18</v>
      </c>
      <c r="N1117" s="1" t="s">
        <v>39</v>
      </c>
      <c r="O1117" s="1">
        <v>2500</v>
      </c>
      <c r="P1117" s="1" t="s">
        <v>758</v>
      </c>
      <c r="Q1117" s="1" t="s">
        <v>95</v>
      </c>
      <c r="R1117" s="1" t="s">
        <v>2323</v>
      </c>
      <c r="S1117" s="1" t="s">
        <v>148</v>
      </c>
      <c r="T1117" s="1"/>
      <c r="U1117" s="3" t="s">
        <v>1176</v>
      </c>
      <c r="V1117">
        <v>43329</v>
      </c>
    </row>
    <row r="1118" spans="1:22" ht="12.75" x14ac:dyDescent="0.2">
      <c r="A1118" s="2">
        <v>43329.917690949078</v>
      </c>
      <c r="B1118" s="1" t="s">
        <v>36</v>
      </c>
      <c r="C1118" s="1" t="s">
        <v>2324</v>
      </c>
      <c r="D1118" s="1">
        <v>51</v>
      </c>
      <c r="E1118" s="1" t="s">
        <v>1574</v>
      </c>
      <c r="F1118" s="1">
        <v>10</v>
      </c>
      <c r="G1118" s="1" t="s">
        <v>111</v>
      </c>
      <c r="H1118" s="1" t="s">
        <v>26</v>
      </c>
      <c r="I1118" s="1" t="s">
        <v>0</v>
      </c>
      <c r="K1118" s="1" t="s">
        <v>16</v>
      </c>
      <c r="L1118" s="1" t="s">
        <v>57</v>
      </c>
      <c r="M1118" s="1" t="s">
        <v>457</v>
      </c>
      <c r="N1118" s="1" t="s">
        <v>19</v>
      </c>
      <c r="O1118" s="1">
        <v>0</v>
      </c>
      <c r="P1118" s="1" t="s">
        <v>324</v>
      </c>
      <c r="Q1118" s="1" t="s">
        <v>21</v>
      </c>
      <c r="R1118" s="1" t="s">
        <v>2325</v>
      </c>
      <c r="S1118" s="1" t="s">
        <v>2326</v>
      </c>
      <c r="T1118" s="1"/>
      <c r="U1118" s="3" t="s">
        <v>2029</v>
      </c>
      <c r="V1118">
        <v>43329</v>
      </c>
    </row>
    <row r="1119" spans="1:22" ht="12.75" x14ac:dyDescent="0.2">
      <c r="A1119" s="2">
        <v>43329.921863298616</v>
      </c>
      <c r="B1119" s="1" t="s">
        <v>15</v>
      </c>
      <c r="C1119" s="1" t="s">
        <v>2327</v>
      </c>
      <c r="D1119" s="1">
        <v>51</v>
      </c>
      <c r="E1119" s="1" t="s">
        <v>1574</v>
      </c>
      <c r="F1119" s="1">
        <v>10</v>
      </c>
      <c r="G1119" s="1" t="s">
        <v>111</v>
      </c>
      <c r="H1119" s="1" t="s">
        <v>26</v>
      </c>
      <c r="I1119" s="1" t="s">
        <v>0</v>
      </c>
      <c r="K1119" s="1" t="s">
        <v>145</v>
      </c>
      <c r="L1119" s="1" t="s">
        <v>57</v>
      </c>
      <c r="M1119" s="1" t="s">
        <v>457</v>
      </c>
      <c r="N1119" s="1" t="s">
        <v>19</v>
      </c>
      <c r="O1119" s="1">
        <v>0</v>
      </c>
      <c r="P1119" s="1" t="s">
        <v>324</v>
      </c>
      <c r="Q1119" s="1" t="s">
        <v>21</v>
      </c>
      <c r="R1119" s="1" t="s">
        <v>2029</v>
      </c>
      <c r="S1119" s="1" t="s">
        <v>850</v>
      </c>
      <c r="T1119" s="1"/>
      <c r="U1119" s="3" t="s">
        <v>2029</v>
      </c>
      <c r="V1119">
        <v>43329</v>
      </c>
    </row>
    <row r="1120" spans="1:22" ht="12.75" x14ac:dyDescent="0.2">
      <c r="A1120" s="2">
        <v>43330.411083935185</v>
      </c>
      <c r="B1120" s="1" t="s">
        <v>15</v>
      </c>
      <c r="C1120" s="1" t="s">
        <v>2328</v>
      </c>
      <c r="D1120" s="1">
        <v>59</v>
      </c>
      <c r="E1120" s="1">
        <v>24</v>
      </c>
      <c r="F1120" s="1">
        <v>18</v>
      </c>
      <c r="G1120" s="4" t="s">
        <v>34</v>
      </c>
      <c r="H1120" s="1" t="s">
        <v>26</v>
      </c>
      <c r="I1120" s="1" t="s">
        <v>0</v>
      </c>
      <c r="K1120" s="1" t="s">
        <v>50</v>
      </c>
      <c r="L1120" s="1" t="s">
        <v>28</v>
      </c>
      <c r="M1120" s="1" t="s">
        <v>182</v>
      </c>
      <c r="N1120" s="1" t="s">
        <v>51</v>
      </c>
      <c r="O1120" s="1">
        <v>600</v>
      </c>
      <c r="P1120" s="1" t="s">
        <v>341</v>
      </c>
      <c r="Q1120" s="1" t="s">
        <v>21</v>
      </c>
      <c r="R1120" s="1" t="s">
        <v>688</v>
      </c>
      <c r="S1120" s="1" t="s">
        <v>148</v>
      </c>
      <c r="T1120" s="1"/>
      <c r="U1120" s="3" t="s">
        <v>688</v>
      </c>
      <c r="V1120">
        <v>43330</v>
      </c>
    </row>
    <row r="1121" spans="1:22" ht="12.75" x14ac:dyDescent="0.2">
      <c r="A1121" s="2">
        <v>43330.413108263892</v>
      </c>
      <c r="B1121" s="1" t="s">
        <v>15</v>
      </c>
      <c r="C1121" s="1" t="s">
        <v>2329</v>
      </c>
      <c r="D1121" s="1">
        <v>70</v>
      </c>
      <c r="E1121" s="1">
        <v>13</v>
      </c>
      <c r="F1121" s="1">
        <v>18</v>
      </c>
      <c r="G1121" s="4" t="s">
        <v>34</v>
      </c>
      <c r="H1121" s="1" t="s">
        <v>26</v>
      </c>
      <c r="I1121" s="1" t="s">
        <v>0</v>
      </c>
      <c r="K1121" s="1" t="s">
        <v>27</v>
      </c>
      <c r="L1121" s="1" t="s">
        <v>28</v>
      </c>
      <c r="M1121" s="1" t="s">
        <v>182</v>
      </c>
      <c r="N1121" s="1" t="s">
        <v>51</v>
      </c>
      <c r="O1121" s="1">
        <v>600</v>
      </c>
      <c r="P1121" s="1" t="s">
        <v>341</v>
      </c>
      <c r="Q1121" s="1" t="s">
        <v>21</v>
      </c>
      <c r="R1121" s="1" t="s">
        <v>688</v>
      </c>
      <c r="S1121" s="1" t="s">
        <v>148</v>
      </c>
      <c r="T1121" s="1"/>
      <c r="U1121" s="3" t="s">
        <v>688</v>
      </c>
      <c r="V1121">
        <v>43330</v>
      </c>
    </row>
    <row r="1122" spans="1:22" ht="12.75" x14ac:dyDescent="0.2">
      <c r="A1122" s="2">
        <v>43330.415059259263</v>
      </c>
      <c r="B1122" s="1" t="s">
        <v>15</v>
      </c>
      <c r="C1122" s="1" t="s">
        <v>2330</v>
      </c>
      <c r="D1122" s="1">
        <v>83</v>
      </c>
      <c r="E1122" s="1">
        <v>15</v>
      </c>
      <c r="F1122" s="1">
        <v>18</v>
      </c>
      <c r="G1122" s="4" t="s">
        <v>34</v>
      </c>
      <c r="H1122" s="1" t="s">
        <v>26</v>
      </c>
      <c r="I1122" s="1" t="s">
        <v>0</v>
      </c>
      <c r="K1122" s="1" t="s">
        <v>27</v>
      </c>
      <c r="L1122" s="1" t="s">
        <v>57</v>
      </c>
      <c r="M1122" s="1" t="s">
        <v>457</v>
      </c>
      <c r="N1122" s="1" t="s">
        <v>19</v>
      </c>
      <c r="O1122" s="1" t="s">
        <v>380</v>
      </c>
      <c r="P1122" s="1" t="s">
        <v>546</v>
      </c>
      <c r="Q1122" s="1" t="s">
        <v>21</v>
      </c>
      <c r="R1122" s="1" t="s">
        <v>688</v>
      </c>
      <c r="S1122" s="1" t="s">
        <v>148</v>
      </c>
      <c r="T1122" s="1"/>
      <c r="U1122" s="3" t="s">
        <v>688</v>
      </c>
      <c r="V1122">
        <v>43330</v>
      </c>
    </row>
    <row r="1123" spans="1:22" ht="12.75" x14ac:dyDescent="0.2">
      <c r="A1123" s="2">
        <v>43330.416486250004</v>
      </c>
      <c r="B1123" s="1" t="s">
        <v>36</v>
      </c>
      <c r="C1123" s="1" t="s">
        <v>2331</v>
      </c>
      <c r="D1123" s="1">
        <v>68</v>
      </c>
      <c r="E1123" s="1">
        <v>17</v>
      </c>
      <c r="F1123" s="1">
        <v>18</v>
      </c>
      <c r="G1123" s="4" t="s">
        <v>34</v>
      </c>
      <c r="H1123" s="1" t="s">
        <v>26</v>
      </c>
      <c r="I1123" s="1" t="s">
        <v>0</v>
      </c>
      <c r="K1123" s="1" t="s">
        <v>27</v>
      </c>
      <c r="L1123" s="1" t="s">
        <v>57</v>
      </c>
      <c r="M1123" s="1" t="s">
        <v>457</v>
      </c>
      <c r="N1123" s="1" t="s">
        <v>19</v>
      </c>
      <c r="O1123" s="1">
        <v>0</v>
      </c>
      <c r="P1123" s="1" t="s">
        <v>324</v>
      </c>
      <c r="Q1123" s="1" t="s">
        <v>21</v>
      </c>
      <c r="R1123" s="1" t="s">
        <v>688</v>
      </c>
      <c r="S1123" s="1" t="s">
        <v>148</v>
      </c>
      <c r="T1123" s="1"/>
      <c r="U1123" s="3" t="s">
        <v>688</v>
      </c>
      <c r="V1123">
        <v>43330</v>
      </c>
    </row>
    <row r="1124" spans="1:22" ht="12.75" x14ac:dyDescent="0.2">
      <c r="A1124" s="2">
        <v>43330.418018298617</v>
      </c>
      <c r="B1124" s="1" t="s">
        <v>15</v>
      </c>
      <c r="C1124" s="1" t="s">
        <v>2332</v>
      </c>
      <c r="D1124" s="1">
        <v>68</v>
      </c>
      <c r="E1124" s="1">
        <v>17</v>
      </c>
      <c r="F1124" s="1">
        <v>18</v>
      </c>
      <c r="G1124" s="4" t="s">
        <v>34</v>
      </c>
      <c r="H1124" s="1" t="s">
        <v>26</v>
      </c>
      <c r="I1124" s="1" t="s">
        <v>0</v>
      </c>
      <c r="K1124" s="1" t="s">
        <v>27</v>
      </c>
      <c r="L1124" s="1" t="s">
        <v>28</v>
      </c>
      <c r="M1124" s="1" t="s">
        <v>18</v>
      </c>
      <c r="N1124" s="1" t="s">
        <v>39</v>
      </c>
      <c r="O1124" s="1">
        <v>1000</v>
      </c>
      <c r="P1124" s="1" t="s">
        <v>1559</v>
      </c>
      <c r="Q1124" s="1" t="s">
        <v>21</v>
      </c>
      <c r="R1124" s="1" t="s">
        <v>688</v>
      </c>
      <c r="S1124" s="1" t="s">
        <v>148</v>
      </c>
      <c r="T1124" s="1"/>
      <c r="U1124" s="3" t="s">
        <v>688</v>
      </c>
      <c r="V1124">
        <v>43330</v>
      </c>
    </row>
    <row r="1125" spans="1:22" ht="12.75" x14ac:dyDescent="0.2">
      <c r="A1125" s="2">
        <v>43330.419506562495</v>
      </c>
      <c r="B1125" s="1" t="s">
        <v>36</v>
      </c>
      <c r="C1125" s="1" t="s">
        <v>2333</v>
      </c>
      <c r="D1125" s="1">
        <v>50</v>
      </c>
      <c r="E1125" s="1">
        <v>24</v>
      </c>
      <c r="F1125" s="1">
        <v>18</v>
      </c>
      <c r="G1125" s="4" t="s">
        <v>34</v>
      </c>
      <c r="H1125" s="1" t="s">
        <v>26</v>
      </c>
      <c r="I1125" s="1" t="s">
        <v>0</v>
      </c>
      <c r="K1125" s="1" t="s">
        <v>100</v>
      </c>
      <c r="L1125" s="1" t="s">
        <v>17</v>
      </c>
      <c r="M1125" s="1" t="s">
        <v>289</v>
      </c>
      <c r="N1125" s="1" t="s">
        <v>19</v>
      </c>
      <c r="O1125" s="1">
        <v>0</v>
      </c>
      <c r="P1125" s="1" t="s">
        <v>341</v>
      </c>
      <c r="Q1125" s="1" t="s">
        <v>21</v>
      </c>
      <c r="R1125" s="1" t="s">
        <v>688</v>
      </c>
      <c r="S1125" s="1" t="s">
        <v>148</v>
      </c>
      <c r="T1125" s="1"/>
      <c r="U1125" s="3" t="s">
        <v>688</v>
      </c>
      <c r="V1125">
        <v>43330</v>
      </c>
    </row>
    <row r="1126" spans="1:22" ht="12.75" x14ac:dyDescent="0.2">
      <c r="A1126" s="2">
        <v>43330.421149594906</v>
      </c>
      <c r="B1126" s="1" t="s">
        <v>15</v>
      </c>
      <c r="C1126" s="1" t="s">
        <v>2334</v>
      </c>
      <c r="D1126" s="1">
        <v>67</v>
      </c>
      <c r="E1126" s="1">
        <v>18</v>
      </c>
      <c r="F1126" s="1">
        <v>18</v>
      </c>
      <c r="G1126" s="4" t="s">
        <v>34</v>
      </c>
      <c r="H1126" s="1" t="s">
        <v>26</v>
      </c>
      <c r="I1126" s="1" t="s">
        <v>0</v>
      </c>
      <c r="K1126" s="1" t="s">
        <v>27</v>
      </c>
      <c r="L1126" s="1" t="s">
        <v>17</v>
      </c>
      <c r="M1126" s="1" t="s">
        <v>289</v>
      </c>
      <c r="N1126" s="1" t="s">
        <v>19</v>
      </c>
      <c r="O1126" s="1">
        <v>0</v>
      </c>
      <c r="P1126" s="1" t="s">
        <v>341</v>
      </c>
      <c r="Q1126" s="1" t="s">
        <v>21</v>
      </c>
      <c r="R1126" s="1" t="s">
        <v>688</v>
      </c>
      <c r="S1126" s="1" t="s">
        <v>148</v>
      </c>
      <c r="T1126" s="1"/>
      <c r="U1126" s="3" t="s">
        <v>688</v>
      </c>
      <c r="V1126">
        <v>43330</v>
      </c>
    </row>
    <row r="1127" spans="1:22" ht="12.75" x14ac:dyDescent="0.2">
      <c r="A1127" s="2">
        <v>43330.422535509264</v>
      </c>
      <c r="B1127" s="1" t="s">
        <v>36</v>
      </c>
      <c r="C1127" s="1" t="s">
        <v>2335</v>
      </c>
      <c r="D1127" s="1">
        <v>63</v>
      </c>
      <c r="E1127" s="1">
        <v>58</v>
      </c>
      <c r="F1127" s="1">
        <v>18</v>
      </c>
      <c r="G1127" s="4" t="s">
        <v>34</v>
      </c>
      <c r="H1127" s="1" t="s">
        <v>26</v>
      </c>
      <c r="I1127" s="1" t="s">
        <v>0</v>
      </c>
      <c r="K1127" s="1" t="s">
        <v>27</v>
      </c>
      <c r="L1127" s="1" t="s">
        <v>57</v>
      </c>
      <c r="M1127" s="1" t="s">
        <v>457</v>
      </c>
      <c r="N1127" s="1" t="s">
        <v>19</v>
      </c>
      <c r="O1127" s="1">
        <v>0</v>
      </c>
      <c r="P1127" s="1" t="s">
        <v>341</v>
      </c>
      <c r="Q1127" s="1" t="s">
        <v>21</v>
      </c>
      <c r="R1127" s="1" t="s">
        <v>688</v>
      </c>
      <c r="S1127" s="1" t="s">
        <v>148</v>
      </c>
      <c r="T1127" s="1"/>
      <c r="U1127" s="3" t="s">
        <v>688</v>
      </c>
      <c r="V1127">
        <v>43330</v>
      </c>
    </row>
    <row r="1128" spans="1:22" ht="12.75" x14ac:dyDescent="0.2">
      <c r="A1128" s="2">
        <v>43330.42429574074</v>
      </c>
      <c r="B1128" s="1" t="s">
        <v>22</v>
      </c>
      <c r="C1128" s="1" t="s">
        <v>2336</v>
      </c>
      <c r="D1128" s="1">
        <v>32</v>
      </c>
      <c r="E1128" s="1">
        <v>18</v>
      </c>
      <c r="F1128" s="1">
        <v>18</v>
      </c>
      <c r="G1128" s="4" t="s">
        <v>34</v>
      </c>
      <c r="H1128" s="1" t="s">
        <v>26</v>
      </c>
      <c r="I1128" s="1" t="s">
        <v>0</v>
      </c>
      <c r="K1128" s="1" t="s">
        <v>103</v>
      </c>
      <c r="L1128" s="1" t="s">
        <v>28</v>
      </c>
      <c r="M1128" s="1" t="s">
        <v>29</v>
      </c>
      <c r="N1128" s="1" t="s">
        <v>39</v>
      </c>
      <c r="O1128" s="1">
        <v>100</v>
      </c>
      <c r="P1128" s="1" t="s">
        <v>328</v>
      </c>
      <c r="Q1128" s="1" t="s">
        <v>21</v>
      </c>
      <c r="R1128" s="1" t="s">
        <v>688</v>
      </c>
      <c r="S1128" s="1" t="s">
        <v>148</v>
      </c>
      <c r="T1128" s="1"/>
      <c r="U1128" s="3" t="s">
        <v>688</v>
      </c>
      <c r="V1128">
        <v>43330</v>
      </c>
    </row>
    <row r="1129" spans="1:22" ht="12.75" x14ac:dyDescent="0.2">
      <c r="A1129" s="2">
        <v>43330.425592430554</v>
      </c>
      <c r="B1129" s="1" t="s">
        <v>36</v>
      </c>
      <c r="C1129" s="1" t="s">
        <v>2337</v>
      </c>
      <c r="D1129" s="1">
        <v>54</v>
      </c>
      <c r="E1129" s="1">
        <v>19</v>
      </c>
      <c r="F1129" s="1">
        <v>18</v>
      </c>
      <c r="G1129" s="4" t="s">
        <v>34</v>
      </c>
      <c r="H1129" s="1" t="s">
        <v>26</v>
      </c>
      <c r="I1129" s="1" t="s">
        <v>0</v>
      </c>
      <c r="K1129" s="1" t="s">
        <v>27</v>
      </c>
      <c r="L1129" s="1" t="s">
        <v>57</v>
      </c>
      <c r="M1129" s="1" t="s">
        <v>457</v>
      </c>
      <c r="N1129" s="1" t="s">
        <v>19</v>
      </c>
      <c r="O1129" s="1">
        <v>0</v>
      </c>
      <c r="P1129" s="1" t="s">
        <v>341</v>
      </c>
      <c r="Q1129" s="1" t="s">
        <v>21</v>
      </c>
      <c r="R1129" s="1" t="s">
        <v>688</v>
      </c>
      <c r="S1129" s="1" t="s">
        <v>148</v>
      </c>
      <c r="T1129" s="1"/>
      <c r="U1129" s="3" t="s">
        <v>688</v>
      </c>
      <c r="V1129">
        <v>43330</v>
      </c>
    </row>
    <row r="1130" spans="1:22" ht="12.75" x14ac:dyDescent="0.2">
      <c r="A1130" s="2">
        <v>43330.427016377318</v>
      </c>
      <c r="B1130" s="1" t="s">
        <v>15</v>
      </c>
      <c r="C1130" s="1" t="s">
        <v>2338</v>
      </c>
      <c r="D1130" s="1">
        <v>51</v>
      </c>
      <c r="E1130" s="1">
        <v>19</v>
      </c>
      <c r="F1130" s="1">
        <v>18</v>
      </c>
      <c r="G1130" s="4" t="s">
        <v>34</v>
      </c>
      <c r="H1130" s="1" t="s">
        <v>26</v>
      </c>
      <c r="I1130" s="1" t="s">
        <v>0</v>
      </c>
      <c r="K1130" s="1" t="s">
        <v>27</v>
      </c>
      <c r="L1130" s="1" t="s">
        <v>17</v>
      </c>
      <c r="M1130" s="1" t="s">
        <v>289</v>
      </c>
      <c r="N1130" s="1" t="s">
        <v>19</v>
      </c>
      <c r="O1130" s="1">
        <v>0</v>
      </c>
      <c r="P1130" s="1" t="s">
        <v>341</v>
      </c>
      <c r="Q1130" s="1" t="s">
        <v>21</v>
      </c>
      <c r="R1130" s="1" t="s">
        <v>688</v>
      </c>
      <c r="S1130" s="1" t="s">
        <v>148</v>
      </c>
      <c r="T1130" s="1"/>
      <c r="U1130" s="3" t="s">
        <v>688</v>
      </c>
      <c r="V1130">
        <v>43330</v>
      </c>
    </row>
    <row r="1131" spans="1:22" ht="12.75" x14ac:dyDescent="0.2">
      <c r="A1131" s="2">
        <v>43330.428068379631</v>
      </c>
      <c r="B1131" s="1" t="s">
        <v>15</v>
      </c>
      <c r="C1131" s="1" t="s">
        <v>2339</v>
      </c>
      <c r="D1131" s="1">
        <v>53</v>
      </c>
      <c r="E1131" s="1">
        <v>20</v>
      </c>
      <c r="F1131" s="1">
        <v>18</v>
      </c>
      <c r="G1131" s="4" t="s">
        <v>34</v>
      </c>
      <c r="H1131" s="1" t="s">
        <v>26</v>
      </c>
      <c r="I1131" s="1" t="s">
        <v>0</v>
      </c>
      <c r="K1131" s="1" t="s">
        <v>27</v>
      </c>
      <c r="L1131" s="1" t="s">
        <v>57</v>
      </c>
      <c r="M1131" s="1" t="s">
        <v>457</v>
      </c>
      <c r="N1131" s="1" t="s">
        <v>19</v>
      </c>
      <c r="O1131" s="1">
        <v>0</v>
      </c>
      <c r="P1131" s="1" t="s">
        <v>341</v>
      </c>
      <c r="Q1131" s="1" t="s">
        <v>21</v>
      </c>
      <c r="R1131" s="1" t="s">
        <v>688</v>
      </c>
      <c r="S1131" s="1" t="s">
        <v>148</v>
      </c>
      <c r="T1131" s="1"/>
      <c r="U1131" s="3" t="s">
        <v>688</v>
      </c>
      <c r="V1131">
        <v>43330</v>
      </c>
    </row>
    <row r="1132" spans="1:22" ht="12.75" x14ac:dyDescent="0.2">
      <c r="A1132" s="2">
        <v>43330.429342384261</v>
      </c>
      <c r="B1132" s="1" t="s">
        <v>22</v>
      </c>
      <c r="C1132" s="1" t="s">
        <v>2340</v>
      </c>
      <c r="D1132" s="1">
        <v>33</v>
      </c>
      <c r="E1132" s="1">
        <v>20</v>
      </c>
      <c r="F1132" s="1">
        <v>18</v>
      </c>
      <c r="G1132" s="4" t="s">
        <v>34</v>
      </c>
      <c r="H1132" s="1" t="s">
        <v>26</v>
      </c>
      <c r="I1132" s="1" t="s">
        <v>0</v>
      </c>
      <c r="K1132" s="1" t="s">
        <v>27</v>
      </c>
      <c r="L1132" s="1" t="s">
        <v>57</v>
      </c>
      <c r="M1132" s="1" t="s">
        <v>457</v>
      </c>
      <c r="N1132" s="1" t="s">
        <v>19</v>
      </c>
      <c r="O1132" s="1">
        <v>0</v>
      </c>
      <c r="P1132" s="1" t="s">
        <v>328</v>
      </c>
      <c r="Q1132" s="1" t="s">
        <v>21</v>
      </c>
      <c r="R1132" s="1" t="s">
        <v>688</v>
      </c>
      <c r="S1132" s="1" t="s">
        <v>148</v>
      </c>
      <c r="T1132" s="1"/>
      <c r="U1132" s="3" t="s">
        <v>688</v>
      </c>
      <c r="V1132">
        <v>43330</v>
      </c>
    </row>
    <row r="1133" spans="1:22" ht="12.75" x14ac:dyDescent="0.2">
      <c r="A1133" s="2">
        <v>43330.4310793287</v>
      </c>
      <c r="B1133" s="1" t="s">
        <v>15</v>
      </c>
      <c r="C1133" s="1" t="s">
        <v>2341</v>
      </c>
      <c r="D1133" s="1">
        <v>28</v>
      </c>
      <c r="E1133" s="1">
        <v>20</v>
      </c>
      <c r="F1133" s="1">
        <v>18</v>
      </c>
      <c r="G1133" s="4" t="s">
        <v>34</v>
      </c>
      <c r="H1133" s="1" t="s">
        <v>26</v>
      </c>
      <c r="I1133" s="1" t="s">
        <v>0</v>
      </c>
      <c r="K1133" s="1" t="s">
        <v>161</v>
      </c>
      <c r="L1133" s="1" t="s">
        <v>28</v>
      </c>
      <c r="M1133" s="1" t="s">
        <v>87</v>
      </c>
      <c r="N1133" s="1" t="s">
        <v>39</v>
      </c>
      <c r="O1133" s="1">
        <v>300</v>
      </c>
      <c r="P1133" s="1" t="s">
        <v>341</v>
      </c>
      <c r="Q1133" s="1" t="s">
        <v>21</v>
      </c>
      <c r="R1133" s="1" t="s">
        <v>688</v>
      </c>
      <c r="S1133" s="1" t="s">
        <v>148</v>
      </c>
      <c r="T1133" s="1"/>
      <c r="U1133" s="3" t="s">
        <v>688</v>
      </c>
      <c r="V1133">
        <v>43330</v>
      </c>
    </row>
    <row r="1134" spans="1:22" ht="12.75" x14ac:dyDescent="0.2">
      <c r="A1134" s="2">
        <v>43330.432323125002</v>
      </c>
      <c r="B1134" s="1" t="s">
        <v>15</v>
      </c>
      <c r="C1134" s="1" t="s">
        <v>2342</v>
      </c>
      <c r="D1134" s="1">
        <v>56</v>
      </c>
      <c r="E1134" s="1">
        <v>22</v>
      </c>
      <c r="F1134" s="1">
        <v>18</v>
      </c>
      <c r="G1134" s="4" t="s">
        <v>34</v>
      </c>
      <c r="H1134" s="1" t="s">
        <v>26</v>
      </c>
      <c r="I1134" s="1" t="s">
        <v>0</v>
      </c>
      <c r="K1134" s="1" t="s">
        <v>27</v>
      </c>
      <c r="L1134" s="1" t="s">
        <v>28</v>
      </c>
      <c r="M1134" s="1" t="s">
        <v>18</v>
      </c>
      <c r="N1134" s="1" t="s">
        <v>282</v>
      </c>
      <c r="O1134" s="1">
        <v>500</v>
      </c>
      <c r="P1134" s="1" t="s">
        <v>341</v>
      </c>
      <c r="Q1134" s="1" t="s">
        <v>21</v>
      </c>
      <c r="R1134" s="1" t="s">
        <v>688</v>
      </c>
      <c r="S1134" s="1" t="s">
        <v>148</v>
      </c>
      <c r="T1134" s="1"/>
      <c r="U1134" s="3" t="s">
        <v>688</v>
      </c>
      <c r="V1134">
        <v>43330</v>
      </c>
    </row>
    <row r="1135" spans="1:22" ht="12.75" x14ac:dyDescent="0.2">
      <c r="A1135" s="2">
        <v>43330.433346168982</v>
      </c>
      <c r="B1135" s="1" t="s">
        <v>36</v>
      </c>
      <c r="C1135" s="1" t="s">
        <v>2343</v>
      </c>
      <c r="D1135" s="1">
        <v>50</v>
      </c>
      <c r="E1135" s="1">
        <v>22</v>
      </c>
      <c r="F1135" s="1">
        <v>18</v>
      </c>
      <c r="G1135" s="4" t="s">
        <v>34</v>
      </c>
      <c r="H1135" s="1" t="s">
        <v>26</v>
      </c>
      <c r="I1135" s="1" t="s">
        <v>0</v>
      </c>
      <c r="K1135" s="1" t="s">
        <v>27</v>
      </c>
      <c r="L1135" s="1" t="s">
        <v>57</v>
      </c>
      <c r="M1135" s="1" t="s">
        <v>457</v>
      </c>
      <c r="N1135" s="1" t="s">
        <v>19</v>
      </c>
      <c r="O1135" s="1">
        <v>0</v>
      </c>
      <c r="P1135" s="1" t="s">
        <v>328</v>
      </c>
      <c r="Q1135" s="1" t="s">
        <v>21</v>
      </c>
      <c r="R1135" s="1" t="s">
        <v>688</v>
      </c>
      <c r="S1135" s="1" t="s">
        <v>148</v>
      </c>
      <c r="T1135" s="1"/>
      <c r="U1135" s="3" t="s">
        <v>688</v>
      </c>
      <c r="V1135">
        <v>43330</v>
      </c>
    </row>
    <row r="1136" spans="1:22" ht="12.75" x14ac:dyDescent="0.2">
      <c r="A1136" s="2">
        <v>43330.434450972221</v>
      </c>
      <c r="B1136" s="1" t="s">
        <v>22</v>
      </c>
      <c r="C1136" s="1" t="s">
        <v>2344</v>
      </c>
      <c r="D1136" s="1">
        <v>51</v>
      </c>
      <c r="E1136" s="1">
        <v>23</v>
      </c>
      <c r="F1136" s="1">
        <v>18</v>
      </c>
      <c r="G1136" s="4" t="s">
        <v>34</v>
      </c>
      <c r="H1136" s="1" t="s">
        <v>26</v>
      </c>
      <c r="I1136" s="1" t="s">
        <v>0</v>
      </c>
      <c r="K1136" s="1" t="s">
        <v>27</v>
      </c>
      <c r="L1136" s="1" t="s">
        <v>57</v>
      </c>
      <c r="M1136" s="1" t="s">
        <v>457</v>
      </c>
      <c r="N1136" s="1" t="s">
        <v>19</v>
      </c>
      <c r="O1136" s="1">
        <v>0</v>
      </c>
      <c r="P1136" s="1" t="s">
        <v>341</v>
      </c>
      <c r="Q1136" s="1" t="s">
        <v>21</v>
      </c>
      <c r="R1136" s="1" t="s">
        <v>688</v>
      </c>
      <c r="S1136" s="1" t="s">
        <v>148</v>
      </c>
      <c r="T1136" s="1"/>
      <c r="U1136" s="3" t="s">
        <v>688</v>
      </c>
      <c r="V1136">
        <v>43330</v>
      </c>
    </row>
    <row r="1137" spans="1:22" ht="12.75" x14ac:dyDescent="0.2">
      <c r="A1137" s="2">
        <v>43330.435835775468</v>
      </c>
      <c r="B1137" s="1" t="s">
        <v>15</v>
      </c>
      <c r="C1137" s="1" t="s">
        <v>2345</v>
      </c>
      <c r="D1137" s="1">
        <v>53</v>
      </c>
      <c r="E1137" s="1">
        <v>57</v>
      </c>
      <c r="F1137" s="1">
        <v>18</v>
      </c>
      <c r="G1137" s="4" t="s">
        <v>34</v>
      </c>
      <c r="H1137" s="1" t="s">
        <v>26</v>
      </c>
      <c r="I1137" s="1" t="s">
        <v>0</v>
      </c>
      <c r="K1137" s="1" t="s">
        <v>27</v>
      </c>
      <c r="L1137" s="1" t="s">
        <v>57</v>
      </c>
      <c r="M1137" s="1" t="s">
        <v>457</v>
      </c>
      <c r="N1137" s="1" t="s">
        <v>19</v>
      </c>
      <c r="O1137" s="1">
        <v>0</v>
      </c>
      <c r="P1137" s="1" t="s">
        <v>328</v>
      </c>
      <c r="Q1137" s="1" t="s">
        <v>21</v>
      </c>
      <c r="R1137" s="1" t="s">
        <v>688</v>
      </c>
      <c r="S1137" s="1" t="s">
        <v>148</v>
      </c>
      <c r="T1137" s="1"/>
      <c r="U1137" s="3" t="s">
        <v>688</v>
      </c>
      <c r="V1137">
        <v>43330</v>
      </c>
    </row>
    <row r="1138" spans="1:22" ht="12.75" x14ac:dyDescent="0.2">
      <c r="A1138" s="2">
        <v>43330.43614899306</v>
      </c>
      <c r="B1138" s="1" t="s">
        <v>15</v>
      </c>
      <c r="C1138" s="1" t="s">
        <v>2346</v>
      </c>
      <c r="D1138" s="1">
        <v>50</v>
      </c>
      <c r="E1138" s="1" t="s">
        <v>2347</v>
      </c>
      <c r="F1138" s="1">
        <v>5</v>
      </c>
      <c r="G1138" s="4" t="s">
        <v>786</v>
      </c>
      <c r="H1138" s="1" t="s">
        <v>26</v>
      </c>
      <c r="I1138" s="1" t="s">
        <v>0</v>
      </c>
      <c r="K1138" s="1" t="s">
        <v>145</v>
      </c>
      <c r="L1138" s="1" t="s">
        <v>57</v>
      </c>
      <c r="M1138" s="1" t="s">
        <v>457</v>
      </c>
      <c r="N1138" s="1" t="s">
        <v>19</v>
      </c>
      <c r="O1138" s="1">
        <v>0</v>
      </c>
      <c r="P1138" s="1" t="s">
        <v>101</v>
      </c>
      <c r="Q1138" s="1" t="s">
        <v>21</v>
      </c>
      <c r="R1138" s="1" t="s">
        <v>2348</v>
      </c>
      <c r="S1138" s="1" t="s">
        <v>2349</v>
      </c>
      <c r="T1138" s="1"/>
      <c r="U1138" s="3" t="s">
        <v>2348</v>
      </c>
      <c r="V1138">
        <v>43330</v>
      </c>
    </row>
    <row r="1139" spans="1:22" ht="12.75" x14ac:dyDescent="0.2">
      <c r="A1139" s="2">
        <v>43330.43690803241</v>
      </c>
      <c r="B1139" s="1" t="s">
        <v>36</v>
      </c>
      <c r="C1139" s="1" t="s">
        <v>2350</v>
      </c>
      <c r="D1139" s="1">
        <v>49</v>
      </c>
      <c r="E1139" s="1">
        <v>57</v>
      </c>
      <c r="F1139" s="1">
        <v>18</v>
      </c>
      <c r="G1139" s="4" t="s">
        <v>34</v>
      </c>
      <c r="H1139" s="1" t="s">
        <v>26</v>
      </c>
      <c r="I1139" s="1" t="s">
        <v>0</v>
      </c>
      <c r="K1139" s="1" t="s">
        <v>27</v>
      </c>
      <c r="L1139" s="1" t="s">
        <v>57</v>
      </c>
      <c r="M1139" s="1" t="s">
        <v>457</v>
      </c>
      <c r="N1139" s="1" t="s">
        <v>19</v>
      </c>
      <c r="O1139" s="1">
        <v>0</v>
      </c>
      <c r="P1139" s="1" t="s">
        <v>328</v>
      </c>
      <c r="Q1139" s="1" t="s">
        <v>21</v>
      </c>
      <c r="R1139" s="1" t="s">
        <v>688</v>
      </c>
      <c r="S1139" s="1" t="s">
        <v>148</v>
      </c>
      <c r="T1139" s="1"/>
      <c r="U1139" s="3" t="s">
        <v>688</v>
      </c>
      <c r="V1139">
        <v>43330</v>
      </c>
    </row>
    <row r="1140" spans="1:22" ht="12.75" x14ac:dyDescent="0.2">
      <c r="A1140" s="2">
        <v>43330.438450300921</v>
      </c>
      <c r="B1140" s="1" t="s">
        <v>36</v>
      </c>
      <c r="C1140" s="1" t="s">
        <v>2351</v>
      </c>
      <c r="D1140" s="1">
        <v>59</v>
      </c>
      <c r="E1140" s="1">
        <v>8</v>
      </c>
      <c r="F1140" s="1">
        <v>18</v>
      </c>
      <c r="G1140" s="4" t="s">
        <v>34</v>
      </c>
      <c r="H1140" s="1" t="s">
        <v>26</v>
      </c>
      <c r="I1140" s="1" t="s">
        <v>0</v>
      </c>
      <c r="K1140" s="1" t="s">
        <v>27</v>
      </c>
      <c r="L1140" s="1" t="s">
        <v>57</v>
      </c>
      <c r="M1140" s="1" t="s">
        <v>457</v>
      </c>
      <c r="N1140" s="1" t="s">
        <v>19</v>
      </c>
      <c r="O1140" s="1">
        <v>0</v>
      </c>
      <c r="P1140" s="1" t="s">
        <v>328</v>
      </c>
      <c r="Q1140" s="1" t="s">
        <v>21</v>
      </c>
      <c r="R1140" s="1" t="s">
        <v>688</v>
      </c>
      <c r="S1140" s="1" t="s">
        <v>148</v>
      </c>
      <c r="T1140" s="1"/>
      <c r="U1140" s="3" t="s">
        <v>688</v>
      </c>
      <c r="V1140">
        <v>43330</v>
      </c>
    </row>
    <row r="1141" spans="1:22" ht="12.75" x14ac:dyDescent="0.2">
      <c r="A1141" s="2">
        <v>43330.445953692135</v>
      </c>
      <c r="B1141" s="1" t="s">
        <v>15</v>
      </c>
      <c r="C1141" s="1" t="s">
        <v>2352</v>
      </c>
      <c r="D1141" s="1">
        <v>59</v>
      </c>
      <c r="E1141" s="1" t="s">
        <v>627</v>
      </c>
      <c r="F1141" s="1">
        <v>5</v>
      </c>
      <c r="G1141" s="4" t="s">
        <v>786</v>
      </c>
      <c r="H1141" s="1" t="s">
        <v>26</v>
      </c>
      <c r="I1141" s="1" t="s">
        <v>0</v>
      </c>
      <c r="K1141" s="1" t="s">
        <v>27</v>
      </c>
      <c r="L1141" s="1" t="s">
        <v>136</v>
      </c>
      <c r="M1141" s="1" t="s">
        <v>29</v>
      </c>
      <c r="N1141" s="1" t="s">
        <v>19</v>
      </c>
      <c r="O1141" s="1">
        <v>500</v>
      </c>
      <c r="P1141" s="1" t="s">
        <v>20</v>
      </c>
      <c r="Q1141" s="1" t="s">
        <v>21</v>
      </c>
      <c r="R1141" s="1" t="s">
        <v>2353</v>
      </c>
      <c r="S1141" s="1" t="s">
        <v>2354</v>
      </c>
      <c r="T1141" s="1"/>
      <c r="U1141" s="3" t="s">
        <v>2355</v>
      </c>
      <c r="V1141">
        <v>43330</v>
      </c>
    </row>
    <row r="1142" spans="1:22" ht="12.75" x14ac:dyDescent="0.2">
      <c r="A1142" s="2">
        <v>43330.453909085649</v>
      </c>
      <c r="B1142" s="1" t="s">
        <v>15</v>
      </c>
      <c r="C1142" s="1" t="s">
        <v>2356</v>
      </c>
      <c r="D1142" s="1">
        <v>30</v>
      </c>
      <c r="E1142" s="1" t="s">
        <v>697</v>
      </c>
      <c r="F1142" s="1">
        <v>5</v>
      </c>
      <c r="G1142" s="4" t="s">
        <v>786</v>
      </c>
      <c r="H1142" s="1" t="s">
        <v>26</v>
      </c>
      <c r="I1142" s="1" t="s">
        <v>0</v>
      </c>
      <c r="K1142" s="1" t="s">
        <v>27</v>
      </c>
      <c r="L1142" s="1" t="s">
        <v>28</v>
      </c>
      <c r="M1142" s="1" t="s">
        <v>94</v>
      </c>
      <c r="N1142" s="1" t="s">
        <v>39</v>
      </c>
      <c r="O1142" s="1">
        <v>1000</v>
      </c>
      <c r="P1142" s="1" t="s">
        <v>341</v>
      </c>
      <c r="Q1142" s="1" t="s">
        <v>21</v>
      </c>
      <c r="R1142" s="1" t="s">
        <v>2357</v>
      </c>
      <c r="S1142" s="1" t="s">
        <v>1585</v>
      </c>
      <c r="T1142" s="1"/>
      <c r="U1142" s="3" t="s">
        <v>2358</v>
      </c>
      <c r="V1142">
        <v>43330</v>
      </c>
    </row>
    <row r="1143" spans="1:22" ht="12.75" x14ac:dyDescent="0.2">
      <c r="A1143" s="2">
        <v>43330.471024131941</v>
      </c>
      <c r="B1143" s="1" t="s">
        <v>36</v>
      </c>
      <c r="C1143" s="1" t="s">
        <v>2359</v>
      </c>
      <c r="D1143" s="1">
        <v>59</v>
      </c>
      <c r="E1143" s="1">
        <v>192</v>
      </c>
      <c r="F1143" s="1">
        <v>12</v>
      </c>
      <c r="G1143" s="1" t="s">
        <v>43</v>
      </c>
      <c r="H1143" s="1" t="s">
        <v>26</v>
      </c>
      <c r="I1143" s="1" t="s">
        <v>0</v>
      </c>
      <c r="K1143" s="1" t="s">
        <v>16</v>
      </c>
      <c r="L1143" s="1" t="s">
        <v>57</v>
      </c>
      <c r="M1143" s="1" t="s">
        <v>457</v>
      </c>
      <c r="N1143" s="1" t="s">
        <v>19</v>
      </c>
      <c r="O1143" s="1">
        <v>0</v>
      </c>
      <c r="P1143" s="1" t="s">
        <v>71</v>
      </c>
      <c r="Q1143" s="1" t="s">
        <v>21</v>
      </c>
      <c r="R1143" s="1" t="s">
        <v>2360</v>
      </c>
      <c r="S1143" s="1" t="s">
        <v>777</v>
      </c>
      <c r="T1143" s="1"/>
      <c r="U1143" s="3" t="s">
        <v>1699</v>
      </c>
      <c r="V1143">
        <v>43330</v>
      </c>
    </row>
    <row r="1144" spans="1:22" ht="12.75" x14ac:dyDescent="0.2">
      <c r="A1144" s="2">
        <v>43330.473246203706</v>
      </c>
      <c r="B1144" s="1" t="s">
        <v>36</v>
      </c>
      <c r="C1144" s="1" t="s">
        <v>2361</v>
      </c>
      <c r="D1144" s="1">
        <v>47</v>
      </c>
      <c r="E1144" s="1">
        <v>10</v>
      </c>
      <c r="F1144" s="1">
        <v>2</v>
      </c>
      <c r="G1144" s="1" t="s">
        <v>43</v>
      </c>
      <c r="H1144" s="1" t="s">
        <v>26</v>
      </c>
      <c r="I1144" s="1" t="s">
        <v>0</v>
      </c>
      <c r="K1144" s="1" t="s">
        <v>27</v>
      </c>
      <c r="L1144" s="1" t="s">
        <v>57</v>
      </c>
      <c r="M1144" s="1" t="s">
        <v>457</v>
      </c>
      <c r="N1144" s="1" t="s">
        <v>19</v>
      </c>
      <c r="O1144" s="1">
        <v>0</v>
      </c>
      <c r="P1144" s="1" t="s">
        <v>71</v>
      </c>
      <c r="Q1144" s="1" t="s">
        <v>21</v>
      </c>
      <c r="R1144" s="1" t="s">
        <v>2361</v>
      </c>
      <c r="S1144" s="1" t="s">
        <v>1985</v>
      </c>
      <c r="T1144" s="1"/>
      <c r="U1144" s="3" t="s">
        <v>856</v>
      </c>
      <c r="V1144">
        <v>43330</v>
      </c>
    </row>
    <row r="1145" spans="1:22" ht="12.75" x14ac:dyDescent="0.2">
      <c r="A1145" s="2">
        <v>43330.474585474542</v>
      </c>
      <c r="B1145" s="1" t="s">
        <v>36</v>
      </c>
      <c r="C1145" s="1" t="s">
        <v>2362</v>
      </c>
      <c r="D1145" s="1">
        <v>49</v>
      </c>
      <c r="E1145" s="1" t="s">
        <v>2363</v>
      </c>
      <c r="F1145" s="1">
        <v>6</v>
      </c>
      <c r="G1145" s="1" t="s">
        <v>43</v>
      </c>
      <c r="H1145" s="1" t="s">
        <v>26</v>
      </c>
      <c r="I1145" s="1" t="s">
        <v>0</v>
      </c>
      <c r="K1145" s="1" t="s">
        <v>27</v>
      </c>
      <c r="L1145" s="1" t="s">
        <v>57</v>
      </c>
      <c r="M1145" s="1" t="s">
        <v>457</v>
      </c>
      <c r="N1145" s="1" t="s">
        <v>19</v>
      </c>
      <c r="O1145" s="1">
        <v>0</v>
      </c>
      <c r="P1145" s="1" t="s">
        <v>71</v>
      </c>
      <c r="Q1145" s="1" t="s">
        <v>21</v>
      </c>
      <c r="R1145" s="1" t="s">
        <v>2364</v>
      </c>
      <c r="S1145" s="1" t="s">
        <v>777</v>
      </c>
      <c r="T1145" s="1"/>
      <c r="U1145" s="3" t="s">
        <v>1699</v>
      </c>
      <c r="V1145">
        <v>43330</v>
      </c>
    </row>
    <row r="1146" spans="1:22" ht="12.75" x14ac:dyDescent="0.2">
      <c r="A1146" s="2">
        <v>43330.491168020832</v>
      </c>
      <c r="B1146" s="1" t="s">
        <v>15</v>
      </c>
      <c r="C1146" s="1" t="s">
        <v>2365</v>
      </c>
      <c r="D1146" s="1">
        <v>59</v>
      </c>
      <c r="E1146" s="1" t="s">
        <v>1546</v>
      </c>
      <c r="F1146" s="1">
        <v>7</v>
      </c>
      <c r="G1146" s="1" t="s">
        <v>25</v>
      </c>
      <c r="H1146" s="1" t="s">
        <v>26</v>
      </c>
      <c r="I1146" s="1" t="s">
        <v>0</v>
      </c>
      <c r="K1146" s="1" t="s">
        <v>27</v>
      </c>
      <c r="L1146" s="1" t="s">
        <v>17</v>
      </c>
      <c r="M1146" s="1" t="s">
        <v>29</v>
      </c>
      <c r="N1146" s="1" t="s">
        <v>39</v>
      </c>
      <c r="O1146" s="1">
        <v>100</v>
      </c>
      <c r="P1146" s="1" t="s">
        <v>101</v>
      </c>
      <c r="Q1146" s="1" t="s">
        <v>21</v>
      </c>
      <c r="R1146" s="1" t="s">
        <v>52</v>
      </c>
      <c r="S1146" s="1" t="s">
        <v>148</v>
      </c>
      <c r="T1146" s="1"/>
      <c r="U1146" s="3" t="s">
        <v>2366</v>
      </c>
      <c r="V1146">
        <v>43330</v>
      </c>
    </row>
    <row r="1147" spans="1:22" ht="12.75" x14ac:dyDescent="0.2">
      <c r="A1147" s="2">
        <v>43330.507664988429</v>
      </c>
      <c r="B1147" s="1" t="s">
        <v>36</v>
      </c>
      <c r="C1147" s="1" t="s">
        <v>2367</v>
      </c>
      <c r="D1147" s="1">
        <v>45</v>
      </c>
      <c r="E1147" s="1" t="s">
        <v>2347</v>
      </c>
      <c r="F1147" s="1">
        <v>5</v>
      </c>
      <c r="G1147" s="4" t="s">
        <v>786</v>
      </c>
      <c r="H1147" s="1" t="s">
        <v>26</v>
      </c>
      <c r="I1147" s="1" t="s">
        <v>0</v>
      </c>
      <c r="K1147" s="1" t="s">
        <v>27</v>
      </c>
      <c r="L1147" s="1" t="s">
        <v>17</v>
      </c>
      <c r="M1147" s="1" t="s">
        <v>29</v>
      </c>
      <c r="N1147" s="1" t="s">
        <v>19</v>
      </c>
      <c r="O1147" s="1">
        <v>0</v>
      </c>
      <c r="P1147" s="1" t="s">
        <v>456</v>
      </c>
      <c r="Q1147" s="1" t="s">
        <v>21</v>
      </c>
      <c r="R1147" s="1" t="s">
        <v>2368</v>
      </c>
      <c r="S1147" s="1" t="s">
        <v>148</v>
      </c>
      <c r="T1147" s="1"/>
      <c r="U1147" s="3" t="s">
        <v>2122</v>
      </c>
      <c r="V1147">
        <v>43307</v>
      </c>
    </row>
    <row r="1148" spans="1:22" ht="12.75" x14ac:dyDescent="0.2">
      <c r="A1148" s="2">
        <v>43330.516782025465</v>
      </c>
      <c r="B1148" s="1" t="s">
        <v>36</v>
      </c>
      <c r="C1148" s="1" t="s">
        <v>2369</v>
      </c>
      <c r="D1148" s="1">
        <v>59</v>
      </c>
      <c r="E1148" s="1">
        <v>57</v>
      </c>
      <c r="F1148" s="1">
        <v>4</v>
      </c>
      <c r="G1148" s="1" t="s">
        <v>111</v>
      </c>
      <c r="H1148" s="1" t="s">
        <v>26</v>
      </c>
      <c r="I1148" s="1" t="s">
        <v>0</v>
      </c>
      <c r="K1148" s="1" t="s">
        <v>27</v>
      </c>
      <c r="L1148" s="1" t="s">
        <v>57</v>
      </c>
      <c r="M1148" s="1" t="s">
        <v>457</v>
      </c>
      <c r="N1148" s="1" t="s">
        <v>19</v>
      </c>
      <c r="O1148" s="1">
        <v>0</v>
      </c>
      <c r="P1148" s="1" t="s">
        <v>210</v>
      </c>
      <c r="Q1148" s="1" t="s">
        <v>21</v>
      </c>
      <c r="R1148" s="1" t="s">
        <v>2029</v>
      </c>
      <c r="S1148" s="1" t="s">
        <v>850</v>
      </c>
      <c r="T1148" s="1"/>
      <c r="U1148" s="3" t="s">
        <v>2029</v>
      </c>
      <c r="V1148">
        <v>43330</v>
      </c>
    </row>
    <row r="1149" spans="1:22" ht="12.75" x14ac:dyDescent="0.2">
      <c r="A1149" s="2">
        <v>43330.518237974538</v>
      </c>
      <c r="B1149" s="1" t="s">
        <v>36</v>
      </c>
      <c r="C1149" s="1" t="s">
        <v>2370</v>
      </c>
      <c r="D1149" s="1">
        <v>62</v>
      </c>
      <c r="E1149" s="1">
        <v>95</v>
      </c>
      <c r="F1149" s="1">
        <v>5</v>
      </c>
      <c r="G1149" s="4" t="s">
        <v>786</v>
      </c>
      <c r="H1149" s="1" t="s">
        <v>26</v>
      </c>
      <c r="I1149" s="1" t="s">
        <v>0</v>
      </c>
      <c r="K1149" s="1" t="s">
        <v>16</v>
      </c>
      <c r="L1149" s="1" t="s">
        <v>17</v>
      </c>
      <c r="M1149" s="1" t="s">
        <v>289</v>
      </c>
      <c r="N1149" s="1" t="s">
        <v>39</v>
      </c>
      <c r="O1149" s="1">
        <v>0</v>
      </c>
      <c r="P1149" s="1" t="s">
        <v>324</v>
      </c>
      <c r="Q1149" s="1" t="s">
        <v>21</v>
      </c>
      <c r="R1149" s="1" t="s">
        <v>2370</v>
      </c>
      <c r="S1149" s="1" t="s">
        <v>148</v>
      </c>
      <c r="T1149" s="1"/>
      <c r="U1149" s="3" t="s">
        <v>2122</v>
      </c>
      <c r="V1149">
        <v>43307</v>
      </c>
    </row>
    <row r="1150" spans="1:22" ht="12.75" x14ac:dyDescent="0.2">
      <c r="A1150" s="2">
        <v>43330.518824050931</v>
      </c>
      <c r="B1150" s="1" t="s">
        <v>36</v>
      </c>
      <c r="C1150" s="1" t="s">
        <v>2371</v>
      </c>
      <c r="D1150" s="1">
        <v>42</v>
      </c>
      <c r="E1150" s="1" t="s">
        <v>2372</v>
      </c>
      <c r="F1150" s="1">
        <v>9</v>
      </c>
      <c r="G1150" s="1" t="s">
        <v>111</v>
      </c>
      <c r="H1150" s="1" t="s">
        <v>26</v>
      </c>
      <c r="I1150" s="1" t="s">
        <v>0</v>
      </c>
      <c r="K1150" s="1" t="s">
        <v>100</v>
      </c>
      <c r="L1150" s="1" t="s">
        <v>57</v>
      </c>
      <c r="M1150" s="1" t="s">
        <v>457</v>
      </c>
      <c r="N1150" s="1" t="s">
        <v>19</v>
      </c>
      <c r="O1150" s="1">
        <v>0</v>
      </c>
      <c r="P1150" s="1" t="s">
        <v>2373</v>
      </c>
      <c r="Q1150" s="1" t="s">
        <v>95</v>
      </c>
      <c r="R1150" s="1" t="s">
        <v>2374</v>
      </c>
      <c r="S1150" s="1"/>
      <c r="T1150" s="1"/>
      <c r="U1150" s="3" t="s">
        <v>2374</v>
      </c>
      <c r="V1150">
        <v>43330</v>
      </c>
    </row>
    <row r="1151" spans="1:22" ht="12.75" x14ac:dyDescent="0.2">
      <c r="A1151" s="2">
        <v>43330.527838935188</v>
      </c>
      <c r="B1151" s="1" t="s">
        <v>36</v>
      </c>
      <c r="C1151" s="1" t="s">
        <v>2375</v>
      </c>
      <c r="D1151" s="1">
        <v>51</v>
      </c>
      <c r="E1151" s="1" t="s">
        <v>604</v>
      </c>
      <c r="F1151" s="1">
        <v>7</v>
      </c>
      <c r="G1151" s="1" t="s">
        <v>25</v>
      </c>
      <c r="H1151" s="1" t="s">
        <v>26</v>
      </c>
      <c r="I1151" s="1" t="s">
        <v>0</v>
      </c>
      <c r="K1151" s="1" t="s">
        <v>27</v>
      </c>
      <c r="L1151" s="1" t="s">
        <v>57</v>
      </c>
      <c r="M1151" s="1" t="s">
        <v>457</v>
      </c>
      <c r="N1151" s="1" t="s">
        <v>19</v>
      </c>
      <c r="O1151" s="1">
        <v>0</v>
      </c>
      <c r="P1151" s="1" t="s">
        <v>20</v>
      </c>
      <c r="Q1151" s="1" t="s">
        <v>21</v>
      </c>
      <c r="R1151" s="1" t="s">
        <v>52</v>
      </c>
      <c r="S1151" s="1" t="s">
        <v>148</v>
      </c>
      <c r="T1151" s="1"/>
      <c r="U1151" s="3" t="s">
        <v>202</v>
      </c>
      <c r="V1151">
        <v>43330</v>
      </c>
    </row>
    <row r="1152" spans="1:22" ht="12.75" x14ac:dyDescent="0.2">
      <c r="A1152" s="2">
        <v>43330.530212453705</v>
      </c>
      <c r="B1152" s="1" t="s">
        <v>15</v>
      </c>
      <c r="C1152" s="1" t="s">
        <v>2376</v>
      </c>
      <c r="D1152" s="1">
        <v>48</v>
      </c>
      <c r="E1152" s="1" t="s">
        <v>2377</v>
      </c>
      <c r="F1152" s="1">
        <v>7</v>
      </c>
      <c r="G1152" s="1" t="s">
        <v>25</v>
      </c>
      <c r="H1152" s="1" t="s">
        <v>26</v>
      </c>
      <c r="I1152" s="1" t="s">
        <v>0</v>
      </c>
      <c r="K1152" s="1" t="s">
        <v>27</v>
      </c>
      <c r="L1152" s="1" t="s">
        <v>28</v>
      </c>
      <c r="M1152" s="1" t="s">
        <v>29</v>
      </c>
      <c r="N1152" s="1" t="s">
        <v>51</v>
      </c>
      <c r="O1152" s="1">
        <v>1000</v>
      </c>
      <c r="P1152" s="1" t="s">
        <v>20</v>
      </c>
      <c r="Q1152" s="1" t="s">
        <v>21</v>
      </c>
      <c r="R1152" s="1" t="s">
        <v>52</v>
      </c>
      <c r="S1152" s="1" t="s">
        <v>148</v>
      </c>
      <c r="T1152" s="1"/>
      <c r="U1152" s="3" t="s">
        <v>171</v>
      </c>
      <c r="V1152">
        <v>43330</v>
      </c>
    </row>
    <row r="1153" spans="1:22" ht="12.75" x14ac:dyDescent="0.2">
      <c r="A1153" s="2">
        <v>43330.5303322338</v>
      </c>
      <c r="B1153" s="1" t="s">
        <v>15</v>
      </c>
      <c r="C1153" s="1" t="s">
        <v>2376</v>
      </c>
      <c r="D1153" s="1">
        <v>48</v>
      </c>
      <c r="E1153" s="1" t="s">
        <v>2377</v>
      </c>
      <c r="F1153" s="1">
        <v>7</v>
      </c>
      <c r="G1153" s="1" t="s">
        <v>25</v>
      </c>
      <c r="H1153" s="1" t="s">
        <v>26</v>
      </c>
      <c r="I1153" s="1" t="s">
        <v>0</v>
      </c>
      <c r="K1153" s="1" t="s">
        <v>27</v>
      </c>
      <c r="L1153" s="1" t="s">
        <v>28</v>
      </c>
      <c r="M1153" s="1" t="s">
        <v>29</v>
      </c>
      <c r="N1153" s="1" t="s">
        <v>51</v>
      </c>
      <c r="O1153" s="1">
        <v>1000</v>
      </c>
      <c r="P1153" s="1" t="s">
        <v>20</v>
      </c>
      <c r="Q1153" s="1" t="s">
        <v>21</v>
      </c>
      <c r="R1153" s="1" t="s">
        <v>52</v>
      </c>
      <c r="S1153" s="1" t="s">
        <v>148</v>
      </c>
      <c r="T1153" s="1"/>
      <c r="U1153" s="3" t="s">
        <v>171</v>
      </c>
      <c r="V1153">
        <v>43330</v>
      </c>
    </row>
    <row r="1154" spans="1:22" ht="12.75" x14ac:dyDescent="0.2">
      <c r="A1154" s="2">
        <v>43330.532625034721</v>
      </c>
      <c r="B1154" s="1" t="s">
        <v>15</v>
      </c>
      <c r="C1154" s="1" t="s">
        <v>2378</v>
      </c>
      <c r="D1154" s="1">
        <v>41</v>
      </c>
      <c r="E1154" s="1">
        <v>314</v>
      </c>
      <c r="F1154" s="1">
        <v>7</v>
      </c>
      <c r="G1154" s="1" t="s">
        <v>25</v>
      </c>
      <c r="H1154" s="1" t="s">
        <v>26</v>
      </c>
      <c r="I1154" s="1" t="s">
        <v>0</v>
      </c>
      <c r="K1154" s="1" t="s">
        <v>27</v>
      </c>
      <c r="L1154" s="1" t="s">
        <v>57</v>
      </c>
      <c r="M1154" s="1" t="s">
        <v>457</v>
      </c>
      <c r="N1154" s="1" t="s">
        <v>19</v>
      </c>
      <c r="O1154" s="1">
        <v>0</v>
      </c>
      <c r="P1154" s="1" t="s">
        <v>20</v>
      </c>
      <c r="Q1154" s="1" t="s">
        <v>21</v>
      </c>
      <c r="R1154" s="1" t="s">
        <v>52</v>
      </c>
      <c r="S1154" s="1" t="s">
        <v>2379</v>
      </c>
      <c r="T1154" s="1"/>
      <c r="U1154" s="3" t="s">
        <v>171</v>
      </c>
      <c r="V1154">
        <v>43330</v>
      </c>
    </row>
    <row r="1155" spans="1:22" ht="12.75" x14ac:dyDescent="0.2">
      <c r="A1155" s="2">
        <v>43330.53441685185</v>
      </c>
      <c r="B1155" s="1" t="s">
        <v>15</v>
      </c>
      <c r="C1155" s="1" t="s">
        <v>2380</v>
      </c>
      <c r="D1155" s="1">
        <v>56</v>
      </c>
      <c r="E1155" s="1">
        <v>331</v>
      </c>
      <c r="F1155" s="1">
        <v>7</v>
      </c>
      <c r="G1155" s="1" t="s">
        <v>25</v>
      </c>
      <c r="H1155" s="1" t="s">
        <v>26</v>
      </c>
      <c r="I1155" s="1" t="s">
        <v>0</v>
      </c>
      <c r="K1155" s="1" t="s">
        <v>27</v>
      </c>
      <c r="L1155" s="1" t="s">
        <v>17</v>
      </c>
      <c r="M1155" s="1" t="s">
        <v>29</v>
      </c>
      <c r="N1155" s="1" t="s">
        <v>19</v>
      </c>
      <c r="O1155" s="1">
        <v>1800</v>
      </c>
      <c r="P1155" s="1" t="s">
        <v>312</v>
      </c>
      <c r="Q1155" s="1" t="s">
        <v>21</v>
      </c>
      <c r="R1155" s="1" t="s">
        <v>52</v>
      </c>
      <c r="S1155" s="1" t="s">
        <v>148</v>
      </c>
      <c r="T1155" s="1"/>
      <c r="U1155" s="3" t="s">
        <v>171</v>
      </c>
      <c r="V1155">
        <v>43330</v>
      </c>
    </row>
    <row r="1156" spans="1:22" ht="12.75" x14ac:dyDescent="0.2">
      <c r="A1156" s="2">
        <v>43330.535903344906</v>
      </c>
      <c r="B1156" s="1" t="s">
        <v>36</v>
      </c>
      <c r="C1156" s="1" t="s">
        <v>2381</v>
      </c>
      <c r="D1156" s="1">
        <v>76</v>
      </c>
      <c r="E1156" s="1">
        <v>314</v>
      </c>
      <c r="F1156" s="1">
        <v>7</v>
      </c>
      <c r="G1156" s="1" t="s">
        <v>25</v>
      </c>
      <c r="H1156" s="1" t="s">
        <v>26</v>
      </c>
      <c r="I1156" s="1" t="s">
        <v>0</v>
      </c>
      <c r="K1156" s="1" t="s">
        <v>27</v>
      </c>
      <c r="L1156" s="1" t="s">
        <v>57</v>
      </c>
      <c r="M1156" s="1" t="s">
        <v>457</v>
      </c>
      <c r="N1156" s="1" t="s">
        <v>19</v>
      </c>
      <c r="O1156" s="1">
        <v>0</v>
      </c>
      <c r="P1156" s="1" t="s">
        <v>20</v>
      </c>
      <c r="Q1156" s="1" t="s">
        <v>21</v>
      </c>
      <c r="R1156" s="1" t="s">
        <v>52</v>
      </c>
      <c r="S1156" s="1" t="s">
        <v>148</v>
      </c>
      <c r="T1156" s="1"/>
      <c r="U1156" s="3" t="s">
        <v>171</v>
      </c>
      <c r="V1156">
        <v>43330</v>
      </c>
    </row>
    <row r="1157" spans="1:22" ht="12.75" x14ac:dyDescent="0.2">
      <c r="A1157" s="2">
        <v>43330.537306585647</v>
      </c>
      <c r="B1157" s="1" t="s">
        <v>36</v>
      </c>
      <c r="C1157" s="1" t="s">
        <v>2382</v>
      </c>
      <c r="D1157" s="1">
        <v>62</v>
      </c>
      <c r="E1157" s="1">
        <v>128</v>
      </c>
      <c r="F1157" s="1">
        <v>7</v>
      </c>
      <c r="G1157" s="1" t="s">
        <v>25</v>
      </c>
      <c r="H1157" s="1" t="s">
        <v>26</v>
      </c>
      <c r="I1157" s="1" t="s">
        <v>0</v>
      </c>
      <c r="K1157" s="1" t="s">
        <v>27</v>
      </c>
      <c r="L1157" s="1" t="s">
        <v>57</v>
      </c>
      <c r="M1157" s="1" t="s">
        <v>457</v>
      </c>
      <c r="N1157" s="1" t="s">
        <v>19</v>
      </c>
      <c r="O1157" s="1">
        <v>0</v>
      </c>
      <c r="P1157" s="1" t="s">
        <v>20</v>
      </c>
      <c r="Q1157" s="1" t="s">
        <v>21</v>
      </c>
      <c r="R1157" s="1" t="s">
        <v>52</v>
      </c>
      <c r="S1157" s="1" t="s">
        <v>148</v>
      </c>
      <c r="T1157" s="1"/>
      <c r="U1157" s="3" t="s">
        <v>171</v>
      </c>
      <c r="V1157">
        <v>43330</v>
      </c>
    </row>
    <row r="1158" spans="1:22" ht="12.75" x14ac:dyDescent="0.2">
      <c r="A1158" s="2">
        <v>43330.538778807866</v>
      </c>
      <c r="B1158" s="1" t="s">
        <v>15</v>
      </c>
      <c r="C1158" s="1" t="s">
        <v>2383</v>
      </c>
      <c r="D1158" s="1">
        <v>69</v>
      </c>
      <c r="E1158" s="1" t="s">
        <v>974</v>
      </c>
      <c r="F1158" s="1">
        <v>7</v>
      </c>
      <c r="G1158" s="1" t="s">
        <v>25</v>
      </c>
      <c r="H1158" s="1" t="s">
        <v>26</v>
      </c>
      <c r="I1158" s="1" t="s">
        <v>0</v>
      </c>
      <c r="K1158" s="1" t="s">
        <v>221</v>
      </c>
      <c r="L1158" s="1" t="s">
        <v>57</v>
      </c>
      <c r="M1158" s="1" t="s">
        <v>457</v>
      </c>
      <c r="N1158" s="1" t="s">
        <v>19</v>
      </c>
      <c r="O1158" s="1">
        <v>0</v>
      </c>
      <c r="P1158" s="1" t="s">
        <v>20</v>
      </c>
      <c r="Q1158" s="1" t="s">
        <v>21</v>
      </c>
      <c r="R1158" s="1" t="s">
        <v>52</v>
      </c>
      <c r="S1158" s="1" t="s">
        <v>148</v>
      </c>
      <c r="T1158" s="1"/>
      <c r="U1158" s="3" t="s">
        <v>171</v>
      </c>
      <c r="V1158">
        <v>43330</v>
      </c>
    </row>
    <row r="1159" spans="1:22" ht="12.75" x14ac:dyDescent="0.2">
      <c r="A1159" s="2">
        <v>43330.543585856482</v>
      </c>
      <c r="B1159" s="1" t="s">
        <v>36</v>
      </c>
      <c r="C1159" s="1" t="s">
        <v>2370</v>
      </c>
      <c r="D1159" s="1">
        <v>62</v>
      </c>
      <c r="E1159" s="1">
        <v>95</v>
      </c>
      <c r="F1159" s="1">
        <v>5</v>
      </c>
      <c r="G1159" s="4" t="s">
        <v>786</v>
      </c>
      <c r="H1159" s="1" t="s">
        <v>26</v>
      </c>
      <c r="I1159" s="1" t="s">
        <v>0</v>
      </c>
      <c r="K1159" s="1" t="s">
        <v>100</v>
      </c>
      <c r="L1159" s="1" t="s">
        <v>57</v>
      </c>
      <c r="M1159" s="1" t="s">
        <v>457</v>
      </c>
      <c r="N1159" s="1" t="s">
        <v>51</v>
      </c>
      <c r="O1159" s="1">
        <v>0</v>
      </c>
      <c r="P1159" s="1" t="s">
        <v>324</v>
      </c>
      <c r="Q1159" s="1" t="s">
        <v>21</v>
      </c>
      <c r="R1159" s="1" t="s">
        <v>2370</v>
      </c>
      <c r="S1159" s="1" t="s">
        <v>148</v>
      </c>
      <c r="T1159" s="1"/>
      <c r="U1159" s="3" t="s">
        <v>2116</v>
      </c>
      <c r="V1159">
        <v>43301</v>
      </c>
    </row>
    <row r="1160" spans="1:22" ht="12.75" x14ac:dyDescent="0.2">
      <c r="A1160" s="2">
        <v>43330.54805986111</v>
      </c>
      <c r="B1160" s="1" t="s">
        <v>15</v>
      </c>
      <c r="C1160" s="1" t="s">
        <v>2384</v>
      </c>
      <c r="D1160" s="1">
        <v>69</v>
      </c>
      <c r="E1160" s="1" t="s">
        <v>2385</v>
      </c>
      <c r="F1160" s="1">
        <v>7</v>
      </c>
      <c r="G1160" s="1" t="s">
        <v>25</v>
      </c>
      <c r="H1160" s="1" t="s">
        <v>26</v>
      </c>
      <c r="I1160" s="1" t="s">
        <v>0</v>
      </c>
      <c r="K1160" s="1" t="s">
        <v>27</v>
      </c>
      <c r="L1160" s="1" t="s">
        <v>17</v>
      </c>
      <c r="M1160" s="1" t="s">
        <v>94</v>
      </c>
      <c r="N1160" s="1" t="s">
        <v>39</v>
      </c>
      <c r="O1160" s="1">
        <v>1800</v>
      </c>
      <c r="P1160" s="1" t="s">
        <v>20</v>
      </c>
      <c r="Q1160" s="1" t="s">
        <v>21</v>
      </c>
      <c r="R1160" s="1" t="s">
        <v>52</v>
      </c>
      <c r="S1160" s="1" t="s">
        <v>148</v>
      </c>
      <c r="T1160" s="1"/>
      <c r="U1160" s="3" t="s">
        <v>171</v>
      </c>
      <c r="V1160">
        <v>43330</v>
      </c>
    </row>
    <row r="1161" spans="1:22" ht="12.75" x14ac:dyDescent="0.2">
      <c r="A1161" s="2">
        <v>43330.549773437495</v>
      </c>
      <c r="B1161" s="1" t="s">
        <v>15</v>
      </c>
      <c r="C1161" s="1" t="s">
        <v>2386</v>
      </c>
      <c r="D1161" s="1">
        <v>78</v>
      </c>
      <c r="E1161" s="1">
        <v>299</v>
      </c>
      <c r="F1161" s="1">
        <v>7</v>
      </c>
      <c r="G1161" s="1" t="s">
        <v>25</v>
      </c>
      <c r="H1161" s="1" t="s">
        <v>26</v>
      </c>
      <c r="I1161" s="1" t="s">
        <v>0</v>
      </c>
      <c r="K1161" s="1" t="s">
        <v>27</v>
      </c>
      <c r="L1161" s="1" t="s">
        <v>17</v>
      </c>
      <c r="M1161" s="1" t="s">
        <v>94</v>
      </c>
      <c r="N1161" s="1" t="s">
        <v>39</v>
      </c>
      <c r="O1161" s="1">
        <v>1200</v>
      </c>
      <c r="P1161" s="1" t="s">
        <v>20</v>
      </c>
      <c r="Q1161" s="1" t="s">
        <v>21</v>
      </c>
      <c r="R1161" s="1" t="s">
        <v>52</v>
      </c>
      <c r="S1161" s="1" t="s">
        <v>148</v>
      </c>
      <c r="T1161" s="1"/>
      <c r="U1161" s="3" t="s">
        <v>171</v>
      </c>
      <c r="V1161">
        <v>43330</v>
      </c>
    </row>
    <row r="1162" spans="1:22" ht="12.75" x14ac:dyDescent="0.2">
      <c r="A1162" s="2">
        <v>43330.557172858797</v>
      </c>
      <c r="B1162" s="1" t="s">
        <v>22</v>
      </c>
      <c r="C1162" s="1" t="s">
        <v>2387</v>
      </c>
      <c r="D1162" s="1">
        <v>32</v>
      </c>
      <c r="E1162" s="1">
        <v>21</v>
      </c>
      <c r="F1162" s="1">
        <v>6</v>
      </c>
      <c r="G1162" s="1" t="s">
        <v>111</v>
      </c>
      <c r="H1162" s="1" t="s">
        <v>26</v>
      </c>
      <c r="I1162" s="1" t="s">
        <v>0</v>
      </c>
      <c r="K1162" s="1" t="s">
        <v>145</v>
      </c>
      <c r="L1162" s="1" t="s">
        <v>28</v>
      </c>
      <c r="M1162" s="1" t="s">
        <v>29</v>
      </c>
      <c r="N1162" s="1" t="s">
        <v>39</v>
      </c>
      <c r="O1162" s="1">
        <v>100</v>
      </c>
      <c r="P1162" s="1" t="s">
        <v>210</v>
      </c>
      <c r="Q1162" s="1" t="s">
        <v>21</v>
      </c>
      <c r="R1162" s="1" t="s">
        <v>2387</v>
      </c>
      <c r="S1162" s="1" t="s">
        <v>148</v>
      </c>
      <c r="T1162" s="1"/>
      <c r="U1162" s="3" t="s">
        <v>2387</v>
      </c>
      <c r="V1162">
        <v>43330</v>
      </c>
    </row>
    <row r="1163" spans="1:22" ht="12.75" x14ac:dyDescent="0.2">
      <c r="A1163" s="2">
        <v>43330.644618773149</v>
      </c>
      <c r="B1163" s="1" t="s">
        <v>36</v>
      </c>
      <c r="C1163" s="1" t="s">
        <v>2388</v>
      </c>
      <c r="D1163" s="1">
        <v>51</v>
      </c>
      <c r="E1163" s="1" t="s">
        <v>126</v>
      </c>
      <c r="F1163" s="1">
        <v>9</v>
      </c>
      <c r="G1163" s="1" t="s">
        <v>111</v>
      </c>
      <c r="H1163" s="1" t="s">
        <v>26</v>
      </c>
      <c r="I1163" s="1" t="s">
        <v>0</v>
      </c>
      <c r="K1163" s="1" t="s">
        <v>27</v>
      </c>
      <c r="L1163" s="1" t="s">
        <v>57</v>
      </c>
      <c r="M1163" s="1" t="s">
        <v>457</v>
      </c>
      <c r="N1163" s="1" t="s">
        <v>19</v>
      </c>
      <c r="O1163" s="1">
        <v>0</v>
      </c>
      <c r="P1163" s="1" t="s">
        <v>216</v>
      </c>
      <c r="Q1163" s="1" t="s">
        <v>21</v>
      </c>
      <c r="R1163" s="1" t="s">
        <v>1826</v>
      </c>
      <c r="S1163" s="1" t="s">
        <v>2389</v>
      </c>
      <c r="T1163" s="1"/>
      <c r="U1163" s="3" t="s">
        <v>2390</v>
      </c>
      <c r="V1163">
        <v>43330</v>
      </c>
    </row>
    <row r="1164" spans="1:22" ht="12.75" x14ac:dyDescent="0.2">
      <c r="A1164" s="2">
        <v>43330.680645046297</v>
      </c>
      <c r="B1164" s="1" t="s">
        <v>22</v>
      </c>
      <c r="C1164" s="1" t="s">
        <v>2391</v>
      </c>
      <c r="D1164" s="1">
        <v>27</v>
      </c>
      <c r="E1164" s="1" t="s">
        <v>1532</v>
      </c>
      <c r="F1164" s="1">
        <v>9</v>
      </c>
      <c r="G1164" s="1" t="s">
        <v>111</v>
      </c>
      <c r="H1164" s="1" t="s">
        <v>26</v>
      </c>
      <c r="I1164" s="1" t="s">
        <v>0</v>
      </c>
      <c r="K1164" s="1" t="s">
        <v>50</v>
      </c>
      <c r="L1164" s="1" t="s">
        <v>57</v>
      </c>
      <c r="M1164" s="1" t="s">
        <v>457</v>
      </c>
      <c r="N1164" s="1" t="s">
        <v>19</v>
      </c>
      <c r="O1164" s="1">
        <v>0</v>
      </c>
      <c r="P1164" s="1" t="s">
        <v>20</v>
      </c>
      <c r="Q1164" s="1" t="s">
        <v>21</v>
      </c>
      <c r="R1164" s="1" t="s">
        <v>2391</v>
      </c>
      <c r="S1164" s="1"/>
      <c r="T1164" s="1"/>
      <c r="U1164" s="3" t="s">
        <v>2391</v>
      </c>
      <c r="V1164">
        <v>43330</v>
      </c>
    </row>
    <row r="1165" spans="1:22" ht="12.75" x14ac:dyDescent="0.2">
      <c r="A1165" s="2">
        <v>43330.783515370371</v>
      </c>
      <c r="B1165" s="1" t="s">
        <v>22</v>
      </c>
      <c r="C1165" s="1" t="s">
        <v>2392</v>
      </c>
      <c r="D1165" s="1">
        <v>25</v>
      </c>
      <c r="E1165" s="1" t="s">
        <v>2393</v>
      </c>
      <c r="F1165" s="1">
        <v>8</v>
      </c>
      <c r="G1165" s="4" t="s">
        <v>34</v>
      </c>
      <c r="H1165" s="1" t="s">
        <v>26</v>
      </c>
      <c r="I1165" s="1" t="s">
        <v>0</v>
      </c>
      <c r="K1165" s="1" t="s">
        <v>145</v>
      </c>
      <c r="L1165" s="1" t="s">
        <v>28</v>
      </c>
      <c r="M1165" s="1" t="s">
        <v>87</v>
      </c>
      <c r="N1165" s="1" t="s">
        <v>51</v>
      </c>
      <c r="O1165" s="1">
        <v>500</v>
      </c>
      <c r="P1165" s="1" t="s">
        <v>456</v>
      </c>
      <c r="Q1165" s="1" t="s">
        <v>21</v>
      </c>
      <c r="R1165" s="1" t="s">
        <v>2394</v>
      </c>
      <c r="S1165" s="1"/>
      <c r="T1165" s="1"/>
      <c r="U1165" s="3" t="s">
        <v>2394</v>
      </c>
      <c r="V1165">
        <v>43330</v>
      </c>
    </row>
    <row r="1166" spans="1:22" ht="12.75" x14ac:dyDescent="0.2">
      <c r="A1166" s="2">
        <v>43330.820093460643</v>
      </c>
      <c r="B1166" s="1" t="s">
        <v>36</v>
      </c>
      <c r="C1166" s="1" t="s">
        <v>2395</v>
      </c>
      <c r="D1166" s="1">
        <v>68</v>
      </c>
      <c r="E1166" s="1" t="s">
        <v>2385</v>
      </c>
      <c r="F1166" s="1">
        <v>7</v>
      </c>
      <c r="G1166" s="1" t="s">
        <v>25</v>
      </c>
      <c r="H1166" s="1" t="s">
        <v>26</v>
      </c>
      <c r="I1166" s="1" t="s">
        <v>0</v>
      </c>
      <c r="K1166" s="1" t="s">
        <v>27</v>
      </c>
      <c r="L1166" s="1" t="s">
        <v>57</v>
      </c>
      <c r="M1166" s="1" t="s">
        <v>457</v>
      </c>
      <c r="N1166" s="1" t="s">
        <v>19</v>
      </c>
      <c r="O1166" s="1">
        <v>0</v>
      </c>
      <c r="P1166" s="1" t="s">
        <v>20</v>
      </c>
      <c r="Q1166" s="1" t="s">
        <v>21</v>
      </c>
      <c r="R1166" s="1" t="s">
        <v>52</v>
      </c>
      <c r="S1166" s="1" t="s">
        <v>148</v>
      </c>
      <c r="T1166" s="1"/>
      <c r="U1166" s="3" t="s">
        <v>171</v>
      </c>
      <c r="V1166">
        <v>43330</v>
      </c>
    </row>
    <row r="1167" spans="1:22" ht="12.75" x14ac:dyDescent="0.2">
      <c r="A1167" s="2">
        <v>43330.821933506944</v>
      </c>
      <c r="B1167" s="1" t="s">
        <v>15</v>
      </c>
      <c r="C1167" s="1" t="s">
        <v>2396</v>
      </c>
      <c r="D1167" s="1">
        <v>38</v>
      </c>
      <c r="E1167" s="1" t="s">
        <v>24</v>
      </c>
      <c r="F1167" s="1">
        <v>7</v>
      </c>
      <c r="G1167" s="1" t="s">
        <v>25</v>
      </c>
      <c r="H1167" s="1" t="s">
        <v>26</v>
      </c>
      <c r="I1167" s="1" t="s">
        <v>0</v>
      </c>
      <c r="K1167" s="1" t="s">
        <v>27</v>
      </c>
      <c r="L1167" s="1" t="s">
        <v>28</v>
      </c>
      <c r="M1167" s="1" t="s">
        <v>94</v>
      </c>
      <c r="N1167" s="1" t="s">
        <v>51</v>
      </c>
      <c r="O1167" s="1">
        <v>1000</v>
      </c>
      <c r="P1167" s="1" t="s">
        <v>294</v>
      </c>
      <c r="Q1167" s="1" t="s">
        <v>21</v>
      </c>
      <c r="R1167" s="1" t="s">
        <v>52</v>
      </c>
      <c r="S1167" s="1" t="s">
        <v>148</v>
      </c>
      <c r="T1167" s="1"/>
      <c r="U1167" s="3" t="s">
        <v>171</v>
      </c>
      <c r="V1167">
        <v>43330</v>
      </c>
    </row>
    <row r="1168" spans="1:22" ht="12.75" x14ac:dyDescent="0.2">
      <c r="A1168" s="2">
        <v>43330.822089768517</v>
      </c>
      <c r="B1168" s="1" t="s">
        <v>15</v>
      </c>
      <c r="C1168" s="1" t="s">
        <v>2396</v>
      </c>
      <c r="D1168" s="1">
        <v>38</v>
      </c>
      <c r="E1168" s="1" t="s">
        <v>24</v>
      </c>
      <c r="F1168" s="1">
        <v>7</v>
      </c>
      <c r="G1168" s="1" t="s">
        <v>25</v>
      </c>
      <c r="H1168" s="1" t="s">
        <v>26</v>
      </c>
      <c r="I1168" s="1" t="s">
        <v>0</v>
      </c>
      <c r="K1168" s="1" t="s">
        <v>27</v>
      </c>
      <c r="L1168" s="1" t="s">
        <v>28</v>
      </c>
      <c r="M1168" s="1" t="s">
        <v>94</v>
      </c>
      <c r="N1168" s="1" t="s">
        <v>51</v>
      </c>
      <c r="O1168" s="1">
        <v>1000</v>
      </c>
      <c r="P1168" s="1" t="s">
        <v>294</v>
      </c>
      <c r="Q1168" s="1" t="s">
        <v>21</v>
      </c>
      <c r="R1168" s="1" t="s">
        <v>52</v>
      </c>
      <c r="S1168" s="1" t="s">
        <v>148</v>
      </c>
      <c r="T1168" s="1"/>
      <c r="U1168" s="3" t="s">
        <v>171</v>
      </c>
      <c r="V1168">
        <v>43330</v>
      </c>
    </row>
    <row r="1169" spans="1:22" ht="12.75" x14ac:dyDescent="0.2">
      <c r="A1169" s="2">
        <v>43330.824558159722</v>
      </c>
      <c r="B1169" s="1" t="s">
        <v>15</v>
      </c>
      <c r="C1169" s="1" t="s">
        <v>2397</v>
      </c>
      <c r="D1169" s="1">
        <v>68</v>
      </c>
      <c r="E1169" s="1" t="s">
        <v>649</v>
      </c>
      <c r="F1169" s="1">
        <v>7</v>
      </c>
      <c r="G1169" s="1" t="s">
        <v>25</v>
      </c>
      <c r="H1169" s="1" t="s">
        <v>26</v>
      </c>
      <c r="I1169" s="1" t="s">
        <v>0</v>
      </c>
      <c r="K1169" s="1" t="s">
        <v>27</v>
      </c>
      <c r="L1169" s="1" t="s">
        <v>57</v>
      </c>
      <c r="M1169" s="1" t="s">
        <v>457</v>
      </c>
      <c r="N1169" s="1" t="s">
        <v>19</v>
      </c>
      <c r="O1169" s="1">
        <v>0</v>
      </c>
      <c r="P1169" s="1" t="s">
        <v>294</v>
      </c>
      <c r="Q1169" s="1" t="s">
        <v>21</v>
      </c>
      <c r="R1169" s="1" t="s">
        <v>52</v>
      </c>
      <c r="S1169" s="1" t="s">
        <v>148</v>
      </c>
      <c r="T1169" s="1"/>
      <c r="U1169" s="3" t="s">
        <v>171</v>
      </c>
      <c r="V1169">
        <v>43330</v>
      </c>
    </row>
    <row r="1170" spans="1:22" ht="12.75" x14ac:dyDescent="0.2">
      <c r="A1170" s="2">
        <v>43331.469708020828</v>
      </c>
      <c r="B1170" s="1" t="s">
        <v>36</v>
      </c>
      <c r="C1170" s="1" t="s">
        <v>2398</v>
      </c>
      <c r="D1170" s="1">
        <v>49</v>
      </c>
      <c r="E1170" s="1">
        <v>142</v>
      </c>
      <c r="F1170" s="1">
        <v>12</v>
      </c>
      <c r="G1170" s="1" t="s">
        <v>43</v>
      </c>
      <c r="H1170" s="1" t="s">
        <v>26</v>
      </c>
      <c r="I1170" s="1" t="s">
        <v>0</v>
      </c>
      <c r="K1170" s="1" t="s">
        <v>27</v>
      </c>
      <c r="L1170" s="1" t="s">
        <v>28</v>
      </c>
      <c r="M1170" s="1" t="s">
        <v>289</v>
      </c>
      <c r="N1170" s="1" t="s">
        <v>51</v>
      </c>
      <c r="O1170" s="1">
        <v>0</v>
      </c>
      <c r="P1170" s="1" t="s">
        <v>210</v>
      </c>
      <c r="Q1170" s="1" t="s">
        <v>21</v>
      </c>
      <c r="R1170" s="1" t="s">
        <v>2398</v>
      </c>
      <c r="S1170" s="1" t="s">
        <v>777</v>
      </c>
      <c r="T1170" s="1"/>
      <c r="U1170" s="3" t="s">
        <v>2398</v>
      </c>
      <c r="V1170">
        <v>43331</v>
      </c>
    </row>
    <row r="1171" spans="1:22" ht="12.75" x14ac:dyDescent="0.2">
      <c r="A1171" s="2">
        <v>43331.568881944448</v>
      </c>
      <c r="B1171" s="1" t="s">
        <v>15</v>
      </c>
      <c r="C1171" s="1" t="s">
        <v>2399</v>
      </c>
      <c r="D1171" s="1">
        <v>48</v>
      </c>
      <c r="E1171" s="1">
        <v>7</v>
      </c>
      <c r="F1171" s="1">
        <v>7</v>
      </c>
      <c r="G1171" s="4" t="s">
        <v>34</v>
      </c>
      <c r="H1171" s="1" t="s">
        <v>26</v>
      </c>
      <c r="I1171" s="1" t="s">
        <v>0</v>
      </c>
      <c r="K1171" s="1" t="s">
        <v>27</v>
      </c>
      <c r="L1171" s="1" t="s">
        <v>136</v>
      </c>
      <c r="M1171" s="1" t="s">
        <v>289</v>
      </c>
      <c r="N1171" s="1" t="s">
        <v>19</v>
      </c>
      <c r="O1171" s="1">
        <v>0</v>
      </c>
      <c r="P1171" s="1" t="s">
        <v>101</v>
      </c>
      <c r="Q1171" s="1" t="s">
        <v>21</v>
      </c>
      <c r="R1171" s="1" t="s">
        <v>41</v>
      </c>
      <c r="S1171" s="1" t="s">
        <v>2400</v>
      </c>
      <c r="T1171" s="1"/>
      <c r="U1171" s="3" t="s">
        <v>1097</v>
      </c>
      <c r="V1171">
        <v>43331</v>
      </c>
    </row>
    <row r="1172" spans="1:22" ht="12.75" x14ac:dyDescent="0.2">
      <c r="A1172" s="2">
        <v>43331.685563472223</v>
      </c>
      <c r="B1172" s="1" t="s">
        <v>15</v>
      </c>
      <c r="C1172" s="1" t="s">
        <v>2401</v>
      </c>
      <c r="D1172" s="1">
        <v>52</v>
      </c>
      <c r="E1172" s="1">
        <v>31</v>
      </c>
      <c r="F1172" s="1">
        <v>18</v>
      </c>
      <c r="G1172" s="4" t="s">
        <v>34</v>
      </c>
      <c r="H1172" s="1" t="s">
        <v>26</v>
      </c>
      <c r="I1172" s="1" t="s">
        <v>0</v>
      </c>
      <c r="K1172" s="1" t="s">
        <v>27</v>
      </c>
      <c r="L1172" s="1" t="s">
        <v>57</v>
      </c>
      <c r="M1172" s="1" t="s">
        <v>457</v>
      </c>
      <c r="N1172" s="1" t="s">
        <v>19</v>
      </c>
      <c r="O1172" s="1">
        <v>0</v>
      </c>
      <c r="P1172" s="1" t="s">
        <v>328</v>
      </c>
      <c r="Q1172" s="1" t="s">
        <v>21</v>
      </c>
      <c r="R1172" s="1" t="s">
        <v>688</v>
      </c>
      <c r="S1172" s="1" t="s">
        <v>148</v>
      </c>
      <c r="T1172" s="1"/>
      <c r="U1172" s="3" t="s">
        <v>688</v>
      </c>
      <c r="V1172">
        <v>43331</v>
      </c>
    </row>
    <row r="1173" spans="1:22" ht="12.75" x14ac:dyDescent="0.2">
      <c r="A1173" s="2">
        <v>43331.687024224535</v>
      </c>
      <c r="B1173" s="1" t="s">
        <v>36</v>
      </c>
      <c r="C1173" s="1" t="s">
        <v>2402</v>
      </c>
      <c r="D1173" s="1">
        <v>47</v>
      </c>
      <c r="E1173" s="1">
        <v>31</v>
      </c>
      <c r="F1173" s="1">
        <v>18</v>
      </c>
      <c r="G1173" s="4" t="s">
        <v>34</v>
      </c>
      <c r="H1173" s="1" t="s">
        <v>26</v>
      </c>
      <c r="I1173" s="1" t="s">
        <v>0</v>
      </c>
      <c r="K1173" s="1" t="s">
        <v>27</v>
      </c>
      <c r="L1173" s="1" t="s">
        <v>57</v>
      </c>
      <c r="M1173" s="1" t="s">
        <v>457</v>
      </c>
      <c r="N1173" s="1" t="s">
        <v>19</v>
      </c>
      <c r="O1173" s="1">
        <v>0</v>
      </c>
      <c r="P1173" s="1" t="s">
        <v>328</v>
      </c>
      <c r="Q1173" s="1" t="s">
        <v>21</v>
      </c>
      <c r="R1173" s="1" t="s">
        <v>688</v>
      </c>
      <c r="S1173" s="1" t="s">
        <v>148</v>
      </c>
      <c r="T1173" s="1"/>
      <c r="U1173" s="3" t="s">
        <v>688</v>
      </c>
      <c r="V1173">
        <v>43331</v>
      </c>
    </row>
    <row r="1174" spans="1:22" ht="12.75" x14ac:dyDescent="0.2">
      <c r="A1174" s="2">
        <v>43331.68838388889</v>
      </c>
      <c r="B1174" s="1" t="s">
        <v>36</v>
      </c>
      <c r="C1174" s="1" t="s">
        <v>2403</v>
      </c>
      <c r="D1174" s="1">
        <v>48</v>
      </c>
      <c r="E1174" s="1">
        <v>67</v>
      </c>
      <c r="F1174" s="1">
        <v>18</v>
      </c>
      <c r="G1174" s="4" t="s">
        <v>34</v>
      </c>
      <c r="H1174" s="1" t="s">
        <v>26</v>
      </c>
      <c r="I1174" s="1" t="s">
        <v>0</v>
      </c>
      <c r="K1174" s="1" t="s">
        <v>27</v>
      </c>
      <c r="L1174" s="1" t="s">
        <v>57</v>
      </c>
      <c r="M1174" s="1" t="s">
        <v>457</v>
      </c>
      <c r="N1174" s="1" t="s">
        <v>19</v>
      </c>
      <c r="O1174" s="1">
        <v>0</v>
      </c>
      <c r="P1174" s="1" t="s">
        <v>328</v>
      </c>
      <c r="Q1174" s="1" t="s">
        <v>21</v>
      </c>
      <c r="R1174" s="1" t="s">
        <v>688</v>
      </c>
      <c r="S1174" s="1" t="s">
        <v>148</v>
      </c>
      <c r="T1174" s="1"/>
      <c r="U1174" s="3" t="s">
        <v>688</v>
      </c>
      <c r="V1174">
        <v>43331</v>
      </c>
    </row>
    <row r="1175" spans="1:22" ht="12.75" x14ac:dyDescent="0.2">
      <c r="A1175" s="2">
        <v>43331.929629606486</v>
      </c>
      <c r="B1175" s="1" t="s">
        <v>22</v>
      </c>
      <c r="C1175" s="1" t="s">
        <v>2404</v>
      </c>
      <c r="D1175" s="1">
        <v>27</v>
      </c>
      <c r="E1175" s="1">
        <v>255</v>
      </c>
      <c r="F1175" s="1">
        <v>8</v>
      </c>
      <c r="G1175" s="4" t="s">
        <v>34</v>
      </c>
      <c r="H1175" s="1" t="s">
        <v>26</v>
      </c>
      <c r="I1175" s="1" t="s">
        <v>0</v>
      </c>
      <c r="K1175" s="1" t="s">
        <v>27</v>
      </c>
      <c r="L1175" s="1" t="s">
        <v>28</v>
      </c>
      <c r="M1175" s="1" t="s">
        <v>29</v>
      </c>
      <c r="N1175" s="1" t="s">
        <v>39</v>
      </c>
      <c r="O1175" s="1">
        <v>0</v>
      </c>
      <c r="P1175" s="1" t="s">
        <v>200</v>
      </c>
      <c r="Q1175" s="1" t="s">
        <v>21</v>
      </c>
      <c r="R1175" s="1" t="s">
        <v>2404</v>
      </c>
      <c r="S1175" s="1" t="s">
        <v>2405</v>
      </c>
      <c r="T1175" s="1"/>
      <c r="U1175" s="3" t="s">
        <v>2406</v>
      </c>
      <c r="V1175">
        <v>43331</v>
      </c>
    </row>
    <row r="1176" spans="1:22" ht="12.75" x14ac:dyDescent="0.2">
      <c r="A1176" s="2">
        <v>43332.325641574076</v>
      </c>
      <c r="B1176" s="1" t="s">
        <v>36</v>
      </c>
      <c r="C1176" s="1" t="s">
        <v>2407</v>
      </c>
      <c r="D1176" s="1">
        <v>52</v>
      </c>
      <c r="E1176" s="1">
        <v>13</v>
      </c>
      <c r="F1176" s="1">
        <v>8</v>
      </c>
      <c r="G1176" s="4" t="s">
        <v>34</v>
      </c>
      <c r="H1176" s="1" t="s">
        <v>26</v>
      </c>
      <c r="I1176" s="1" t="s">
        <v>0</v>
      </c>
      <c r="K1176" s="1" t="s">
        <v>100</v>
      </c>
      <c r="L1176" s="1" t="s">
        <v>57</v>
      </c>
      <c r="M1176" s="1" t="s">
        <v>457</v>
      </c>
      <c r="N1176" s="1" t="s">
        <v>19</v>
      </c>
      <c r="O1176" s="1">
        <v>0</v>
      </c>
      <c r="P1176" s="1" t="s">
        <v>546</v>
      </c>
      <c r="Q1176" s="1" t="s">
        <v>152</v>
      </c>
      <c r="R1176" s="1" t="s">
        <v>2408</v>
      </c>
      <c r="S1176" s="1" t="s">
        <v>291</v>
      </c>
      <c r="T1176" s="1"/>
      <c r="U1176" s="3" t="s">
        <v>1618</v>
      </c>
      <c r="V1176">
        <v>43332</v>
      </c>
    </row>
    <row r="1177" spans="1:22" ht="12.75" x14ac:dyDescent="0.2">
      <c r="A1177" s="2">
        <v>43332.370166180553</v>
      </c>
      <c r="B1177" s="1" t="s">
        <v>36</v>
      </c>
      <c r="C1177" s="1" t="s">
        <v>2409</v>
      </c>
      <c r="D1177" s="1">
        <v>60</v>
      </c>
      <c r="E1177" s="1" t="s">
        <v>2410</v>
      </c>
      <c r="F1177" s="1">
        <v>3</v>
      </c>
      <c r="G1177" s="1" t="s">
        <v>43</v>
      </c>
      <c r="H1177" s="1" t="s">
        <v>26</v>
      </c>
      <c r="I1177" s="1" t="s">
        <v>0</v>
      </c>
      <c r="K1177" s="1" t="s">
        <v>27</v>
      </c>
      <c r="L1177" s="1" t="s">
        <v>17</v>
      </c>
      <c r="M1177" s="1" t="s">
        <v>29</v>
      </c>
      <c r="N1177" s="1" t="s">
        <v>39</v>
      </c>
      <c r="O1177" s="1">
        <v>0</v>
      </c>
      <c r="P1177" s="1" t="s">
        <v>71</v>
      </c>
      <c r="Q1177" s="1" t="s">
        <v>21</v>
      </c>
      <c r="R1177" s="1" t="s">
        <v>2409</v>
      </c>
      <c r="S1177" s="1" t="s">
        <v>777</v>
      </c>
      <c r="T1177" s="1"/>
      <c r="U1177" s="3" t="s">
        <v>2409</v>
      </c>
      <c r="V1177">
        <v>43332</v>
      </c>
    </row>
    <row r="1178" spans="1:22" ht="12.75" x14ac:dyDescent="0.2">
      <c r="A1178" s="2">
        <v>43332.373900011575</v>
      </c>
      <c r="B1178" s="1" t="s">
        <v>15</v>
      </c>
      <c r="C1178" s="1" t="s">
        <v>2411</v>
      </c>
      <c r="D1178" s="1">
        <v>60</v>
      </c>
      <c r="E1178" s="1" t="s">
        <v>555</v>
      </c>
      <c r="F1178" s="1">
        <v>12</v>
      </c>
      <c r="G1178" s="1" t="s">
        <v>43</v>
      </c>
      <c r="H1178" s="1" t="s">
        <v>26</v>
      </c>
      <c r="I1178" s="1" t="s">
        <v>0</v>
      </c>
      <c r="K1178" s="1" t="s">
        <v>27</v>
      </c>
      <c r="L1178" s="1" t="s">
        <v>17</v>
      </c>
      <c r="M1178" s="1" t="s">
        <v>289</v>
      </c>
      <c r="N1178" s="1" t="s">
        <v>19</v>
      </c>
      <c r="O1178" s="1">
        <v>0</v>
      </c>
      <c r="P1178" s="1" t="s">
        <v>71</v>
      </c>
      <c r="Q1178" s="1" t="s">
        <v>21</v>
      </c>
      <c r="R1178" s="1" t="s">
        <v>2411</v>
      </c>
      <c r="S1178" s="1" t="s">
        <v>777</v>
      </c>
      <c r="T1178" s="1"/>
      <c r="U1178" s="3" t="s">
        <v>2411</v>
      </c>
      <c r="V1178">
        <v>43332</v>
      </c>
    </row>
    <row r="1179" spans="1:22" ht="12.75" x14ac:dyDescent="0.2">
      <c r="A1179" s="2">
        <v>43332.376300659722</v>
      </c>
      <c r="B1179" s="1" t="s">
        <v>36</v>
      </c>
      <c r="C1179" s="1" t="s">
        <v>2412</v>
      </c>
      <c r="D1179" s="1">
        <v>71</v>
      </c>
      <c r="E1179" s="1">
        <v>9809</v>
      </c>
      <c r="F1179" s="1">
        <v>4</v>
      </c>
      <c r="G1179" s="1" t="s">
        <v>43</v>
      </c>
      <c r="H1179" s="1" t="s">
        <v>26</v>
      </c>
      <c r="I1179" s="1" t="s">
        <v>0</v>
      </c>
      <c r="K1179" s="1" t="s">
        <v>27</v>
      </c>
      <c r="L1179" s="1" t="s">
        <v>17</v>
      </c>
      <c r="M1179" s="1" t="s">
        <v>289</v>
      </c>
      <c r="N1179" s="1" t="s">
        <v>19</v>
      </c>
      <c r="O1179" s="1">
        <v>0</v>
      </c>
      <c r="P1179" s="1" t="s">
        <v>310</v>
      </c>
      <c r="Q1179" s="1" t="s">
        <v>21</v>
      </c>
      <c r="R1179" s="1" t="s">
        <v>2413</v>
      </c>
      <c r="S1179" s="1" t="s">
        <v>777</v>
      </c>
      <c r="T1179" s="1"/>
      <c r="U1179" s="3" t="s">
        <v>2413</v>
      </c>
      <c r="V1179">
        <v>43332</v>
      </c>
    </row>
    <row r="1180" spans="1:22" ht="12.75" x14ac:dyDescent="0.2">
      <c r="A1180" s="2">
        <v>43332.376923194446</v>
      </c>
      <c r="B1180" s="1" t="s">
        <v>36</v>
      </c>
      <c r="C1180" s="1" t="s">
        <v>2414</v>
      </c>
      <c r="D1180" s="1">
        <v>51</v>
      </c>
      <c r="E1180" s="1">
        <v>107</v>
      </c>
      <c r="F1180" s="1">
        <v>8</v>
      </c>
      <c r="G1180" s="4" t="s">
        <v>34</v>
      </c>
      <c r="H1180" s="1" t="s">
        <v>26</v>
      </c>
      <c r="I1180" s="1" t="s">
        <v>0</v>
      </c>
      <c r="K1180" s="1" t="s">
        <v>100</v>
      </c>
      <c r="L1180" s="1" t="s">
        <v>57</v>
      </c>
      <c r="M1180" s="1" t="s">
        <v>457</v>
      </c>
      <c r="N1180" s="1" t="s">
        <v>19</v>
      </c>
      <c r="O1180" s="1">
        <v>0</v>
      </c>
      <c r="P1180" s="1" t="s">
        <v>546</v>
      </c>
      <c r="Q1180" s="1" t="s">
        <v>21</v>
      </c>
      <c r="R1180" s="1" t="s">
        <v>2415</v>
      </c>
      <c r="S1180" s="1" t="s">
        <v>291</v>
      </c>
      <c r="T1180" s="1"/>
      <c r="U1180" s="3" t="s">
        <v>1618</v>
      </c>
      <c r="V1180">
        <v>43332</v>
      </c>
    </row>
    <row r="1181" spans="1:22" ht="12.75" x14ac:dyDescent="0.2">
      <c r="A1181" s="2">
        <v>43332.378164618058</v>
      </c>
      <c r="B1181" s="1" t="s">
        <v>36</v>
      </c>
      <c r="C1181" s="1" t="s">
        <v>2416</v>
      </c>
      <c r="D1181" s="1">
        <v>52</v>
      </c>
      <c r="E1181" s="1">
        <v>24</v>
      </c>
      <c r="F1181" s="1">
        <v>4</v>
      </c>
      <c r="G1181" s="1" t="s">
        <v>43</v>
      </c>
      <c r="H1181" s="1" t="s">
        <v>26</v>
      </c>
      <c r="I1181" s="1" t="s">
        <v>0</v>
      </c>
      <c r="K1181" s="1" t="s">
        <v>27</v>
      </c>
      <c r="L1181" s="1" t="s">
        <v>17</v>
      </c>
      <c r="M1181" s="1" t="s">
        <v>289</v>
      </c>
      <c r="N1181" s="1" t="s">
        <v>19</v>
      </c>
      <c r="O1181" s="1">
        <v>0</v>
      </c>
      <c r="P1181" s="1" t="s">
        <v>101</v>
      </c>
      <c r="Q1181" s="1" t="s">
        <v>21</v>
      </c>
      <c r="R1181" s="1" t="s">
        <v>2416</v>
      </c>
      <c r="S1181" s="1" t="s">
        <v>777</v>
      </c>
      <c r="T1181" s="1"/>
      <c r="U1181" s="3" t="s">
        <v>2416</v>
      </c>
      <c r="V1181">
        <v>43332</v>
      </c>
    </row>
    <row r="1182" spans="1:22" ht="12.75" x14ac:dyDescent="0.2">
      <c r="A1182" s="2">
        <v>43332.378481284723</v>
      </c>
      <c r="B1182" s="1" t="s">
        <v>36</v>
      </c>
      <c r="C1182" s="1" t="s">
        <v>2417</v>
      </c>
      <c r="D1182" s="1">
        <v>60</v>
      </c>
      <c r="E1182" s="1">
        <v>118</v>
      </c>
      <c r="F1182" s="1">
        <v>8</v>
      </c>
      <c r="G1182" s="4" t="s">
        <v>34</v>
      </c>
      <c r="H1182" s="1" t="s">
        <v>26</v>
      </c>
      <c r="I1182" s="1" t="s">
        <v>0</v>
      </c>
      <c r="K1182" s="1" t="s">
        <v>100</v>
      </c>
      <c r="L1182" s="1" t="s">
        <v>57</v>
      </c>
      <c r="M1182" s="1" t="s">
        <v>457</v>
      </c>
      <c r="N1182" s="1" t="s">
        <v>19</v>
      </c>
      <c r="O1182" s="1">
        <v>0</v>
      </c>
      <c r="P1182" s="1" t="s">
        <v>546</v>
      </c>
      <c r="Q1182" s="1" t="s">
        <v>21</v>
      </c>
      <c r="R1182" s="1" t="s">
        <v>2418</v>
      </c>
      <c r="S1182" s="1" t="s">
        <v>291</v>
      </c>
      <c r="T1182" s="1"/>
      <c r="U1182" s="3" t="s">
        <v>1618</v>
      </c>
      <c r="V1182">
        <v>43332</v>
      </c>
    </row>
    <row r="1183" spans="1:22" ht="12.75" x14ac:dyDescent="0.2">
      <c r="A1183" s="2">
        <v>43332.379424432875</v>
      </c>
      <c r="B1183" s="1" t="s">
        <v>36</v>
      </c>
      <c r="C1183" s="1" t="s">
        <v>2419</v>
      </c>
      <c r="D1183" s="1">
        <v>61</v>
      </c>
      <c r="E1183" s="5">
        <v>372</v>
      </c>
      <c r="F1183" s="1">
        <v>8</v>
      </c>
      <c r="G1183" s="4" t="s">
        <v>34</v>
      </c>
      <c r="H1183" s="1" t="s">
        <v>26</v>
      </c>
      <c r="I1183" s="1" t="s">
        <v>0</v>
      </c>
      <c r="K1183" s="1" t="s">
        <v>100</v>
      </c>
      <c r="L1183" s="1" t="s">
        <v>57</v>
      </c>
      <c r="M1183" s="1" t="s">
        <v>457</v>
      </c>
      <c r="N1183" s="1" t="s">
        <v>19</v>
      </c>
      <c r="O1183" s="1">
        <v>0</v>
      </c>
      <c r="P1183" s="1" t="s">
        <v>546</v>
      </c>
      <c r="Q1183" s="1" t="s">
        <v>21</v>
      </c>
      <c r="R1183" s="1" t="s">
        <v>2420</v>
      </c>
      <c r="S1183" s="1" t="s">
        <v>291</v>
      </c>
      <c r="T1183" s="1"/>
      <c r="U1183" s="3" t="s">
        <v>1618</v>
      </c>
      <c r="V1183">
        <v>43332</v>
      </c>
    </row>
    <row r="1184" spans="1:22" ht="12.75" x14ac:dyDescent="0.2">
      <c r="A1184" s="2">
        <v>43332.381373020835</v>
      </c>
      <c r="B1184" s="1" t="s">
        <v>36</v>
      </c>
      <c r="C1184" s="1" t="s">
        <v>2421</v>
      </c>
      <c r="D1184" s="1">
        <v>71</v>
      </c>
      <c r="E1184" s="1">
        <v>14</v>
      </c>
      <c r="F1184" s="1">
        <v>8</v>
      </c>
      <c r="G1184" s="4" t="s">
        <v>34</v>
      </c>
      <c r="H1184" s="1" t="s">
        <v>26</v>
      </c>
      <c r="I1184" s="1" t="s">
        <v>0</v>
      </c>
      <c r="K1184" s="1" t="s">
        <v>100</v>
      </c>
      <c r="L1184" s="1" t="s">
        <v>57</v>
      </c>
      <c r="M1184" s="1" t="s">
        <v>457</v>
      </c>
      <c r="N1184" s="1" t="s">
        <v>19</v>
      </c>
      <c r="O1184" s="1">
        <v>0</v>
      </c>
      <c r="P1184" s="1" t="s">
        <v>546</v>
      </c>
      <c r="Q1184" s="1" t="s">
        <v>21</v>
      </c>
      <c r="R1184" s="1" t="s">
        <v>2422</v>
      </c>
      <c r="S1184" s="1" t="s">
        <v>291</v>
      </c>
      <c r="T1184" s="1"/>
      <c r="U1184" s="3" t="s">
        <v>1618</v>
      </c>
      <c r="V1184">
        <v>43332</v>
      </c>
    </row>
    <row r="1185" spans="1:22" ht="12.75" x14ac:dyDescent="0.2">
      <c r="A1185" s="2">
        <v>43332.38148217593</v>
      </c>
      <c r="B1185" s="1" t="s">
        <v>36</v>
      </c>
      <c r="C1185" s="1" t="s">
        <v>2421</v>
      </c>
      <c r="D1185" s="1">
        <v>71</v>
      </c>
      <c r="E1185" s="1">
        <v>14</v>
      </c>
      <c r="F1185" s="1">
        <v>8</v>
      </c>
      <c r="G1185" s="4" t="s">
        <v>34</v>
      </c>
      <c r="H1185" s="1" t="s">
        <v>26</v>
      </c>
      <c r="I1185" s="1" t="s">
        <v>0</v>
      </c>
      <c r="K1185" s="1" t="s">
        <v>100</v>
      </c>
      <c r="L1185" s="1" t="s">
        <v>57</v>
      </c>
      <c r="M1185" s="1" t="s">
        <v>457</v>
      </c>
      <c r="N1185" s="1" t="s">
        <v>19</v>
      </c>
      <c r="O1185" s="1">
        <v>0</v>
      </c>
      <c r="P1185" s="1" t="s">
        <v>546</v>
      </c>
      <c r="Q1185" s="1" t="s">
        <v>21</v>
      </c>
      <c r="R1185" s="1" t="s">
        <v>2422</v>
      </c>
      <c r="S1185" s="1" t="s">
        <v>291</v>
      </c>
      <c r="T1185" s="1"/>
      <c r="U1185" s="3" t="s">
        <v>1618</v>
      </c>
      <c r="V1185">
        <v>43332</v>
      </c>
    </row>
    <row r="1186" spans="1:22" ht="12.75" x14ac:dyDescent="0.2">
      <c r="A1186" s="2">
        <v>43332.381664097222</v>
      </c>
      <c r="B1186" s="1" t="s">
        <v>15</v>
      </c>
      <c r="C1186" s="1" t="s">
        <v>2423</v>
      </c>
      <c r="D1186" s="1">
        <v>81</v>
      </c>
      <c r="E1186" s="1" t="s">
        <v>487</v>
      </c>
      <c r="F1186" s="1">
        <v>4</v>
      </c>
      <c r="G1186" s="1" t="s">
        <v>43</v>
      </c>
      <c r="H1186" s="1" t="s">
        <v>26</v>
      </c>
      <c r="I1186" s="1" t="s">
        <v>0</v>
      </c>
      <c r="K1186" s="1" t="s">
        <v>27</v>
      </c>
      <c r="L1186" s="1" t="s">
        <v>17</v>
      </c>
      <c r="M1186" s="1" t="s">
        <v>289</v>
      </c>
      <c r="N1186" s="1" t="s">
        <v>19</v>
      </c>
      <c r="O1186" s="1">
        <v>0</v>
      </c>
      <c r="P1186" s="1" t="s">
        <v>101</v>
      </c>
      <c r="Q1186" s="1" t="s">
        <v>21</v>
      </c>
      <c r="R1186" s="1" t="s">
        <v>2423</v>
      </c>
      <c r="S1186" s="1" t="s">
        <v>777</v>
      </c>
      <c r="T1186" s="1"/>
      <c r="U1186" s="3" t="s">
        <v>2423</v>
      </c>
      <c r="V1186">
        <v>43332</v>
      </c>
    </row>
    <row r="1187" spans="1:22" ht="12.75" x14ac:dyDescent="0.2">
      <c r="A1187" s="2">
        <v>43332.385503564816</v>
      </c>
      <c r="B1187" s="1" t="s">
        <v>22</v>
      </c>
      <c r="C1187" s="1" t="s">
        <v>2424</v>
      </c>
      <c r="D1187" s="1">
        <v>33</v>
      </c>
      <c r="E1187" s="1">
        <v>14</v>
      </c>
      <c r="F1187" s="1">
        <v>8</v>
      </c>
      <c r="G1187" s="4" t="s">
        <v>34</v>
      </c>
      <c r="H1187" s="1" t="s">
        <v>26</v>
      </c>
      <c r="I1187" s="1" t="s">
        <v>0</v>
      </c>
      <c r="K1187" s="1" t="s">
        <v>16</v>
      </c>
      <c r="L1187" s="1" t="s">
        <v>57</v>
      </c>
      <c r="M1187" s="1" t="s">
        <v>457</v>
      </c>
      <c r="N1187" s="1" t="s">
        <v>19</v>
      </c>
      <c r="O1187" s="1">
        <v>0</v>
      </c>
      <c r="P1187" s="1" t="s">
        <v>546</v>
      </c>
      <c r="Q1187" s="1" t="s">
        <v>21</v>
      </c>
      <c r="R1187" s="1" t="s">
        <v>2425</v>
      </c>
      <c r="S1187" s="1" t="s">
        <v>291</v>
      </c>
      <c r="T1187" s="1"/>
      <c r="U1187" s="3" t="s">
        <v>1618</v>
      </c>
      <c r="V1187">
        <v>43332</v>
      </c>
    </row>
    <row r="1188" spans="1:22" ht="12.75" x14ac:dyDescent="0.2">
      <c r="A1188" s="2">
        <v>43332.413797361107</v>
      </c>
      <c r="B1188" s="1" t="s">
        <v>15</v>
      </c>
      <c r="C1188" s="1" t="s">
        <v>2426</v>
      </c>
      <c r="D1188" s="1">
        <v>62</v>
      </c>
      <c r="E1188" s="1">
        <v>7</v>
      </c>
      <c r="F1188" s="1">
        <v>5</v>
      </c>
      <c r="G1188" s="4" t="s">
        <v>786</v>
      </c>
      <c r="H1188" s="1" t="s">
        <v>26</v>
      </c>
      <c r="I1188" s="1" t="s">
        <v>0</v>
      </c>
      <c r="K1188" s="1" t="s">
        <v>16</v>
      </c>
      <c r="L1188" s="1" t="s">
        <v>17</v>
      </c>
      <c r="M1188" s="1" t="s">
        <v>29</v>
      </c>
      <c r="N1188" s="1" t="s">
        <v>19</v>
      </c>
      <c r="O1188" s="1">
        <v>500</v>
      </c>
      <c r="P1188" s="1" t="s">
        <v>294</v>
      </c>
      <c r="Q1188" s="1" t="s">
        <v>21</v>
      </c>
      <c r="R1188" s="1" t="s">
        <v>2427</v>
      </c>
      <c r="S1188" s="1" t="s">
        <v>148</v>
      </c>
      <c r="T1188" s="1"/>
      <c r="U1188" s="3" t="s">
        <v>2428</v>
      </c>
      <c r="V1188">
        <v>43313</v>
      </c>
    </row>
    <row r="1189" spans="1:22" ht="12.75" x14ac:dyDescent="0.2">
      <c r="A1189" s="2">
        <v>43332.424052164351</v>
      </c>
      <c r="B1189" s="1" t="s">
        <v>36</v>
      </c>
      <c r="C1189" s="1" t="s">
        <v>2429</v>
      </c>
      <c r="D1189" s="1">
        <v>53</v>
      </c>
      <c r="E1189" s="1">
        <v>94</v>
      </c>
      <c r="F1189" s="1">
        <v>1</v>
      </c>
      <c r="G1189" s="4" t="s">
        <v>34</v>
      </c>
      <c r="H1189" s="1" t="s">
        <v>26</v>
      </c>
      <c r="I1189" s="1" t="s">
        <v>0</v>
      </c>
      <c r="K1189" s="1" t="s">
        <v>27</v>
      </c>
      <c r="L1189" s="1" t="s">
        <v>57</v>
      </c>
      <c r="M1189" s="1" t="s">
        <v>457</v>
      </c>
      <c r="N1189" s="1" t="s">
        <v>19</v>
      </c>
      <c r="O1189" s="1">
        <v>0</v>
      </c>
      <c r="P1189" s="1" t="s">
        <v>20</v>
      </c>
      <c r="Q1189" s="1" t="s">
        <v>21</v>
      </c>
      <c r="R1189" s="1" t="s">
        <v>2429</v>
      </c>
      <c r="S1189" s="1"/>
      <c r="T1189" s="1"/>
      <c r="U1189" s="3" t="s">
        <v>2429</v>
      </c>
      <c r="V1189">
        <v>43332</v>
      </c>
    </row>
    <row r="1190" spans="1:22" ht="12.75" x14ac:dyDescent="0.2">
      <c r="A1190" s="2">
        <v>43332.435535567129</v>
      </c>
      <c r="B1190" s="1" t="s">
        <v>22</v>
      </c>
      <c r="C1190" s="1" t="s">
        <v>2430</v>
      </c>
      <c r="D1190" s="1">
        <v>27</v>
      </c>
      <c r="E1190" s="1">
        <v>94</v>
      </c>
      <c r="F1190" s="1">
        <v>1</v>
      </c>
      <c r="G1190" s="4" t="s">
        <v>34</v>
      </c>
      <c r="H1190" s="1" t="s">
        <v>26</v>
      </c>
      <c r="I1190" s="1" t="s">
        <v>0</v>
      </c>
      <c r="K1190" s="1" t="s">
        <v>103</v>
      </c>
      <c r="L1190" s="1" t="s">
        <v>57</v>
      </c>
      <c r="M1190" s="1" t="s">
        <v>457</v>
      </c>
      <c r="N1190" s="1" t="s">
        <v>19</v>
      </c>
      <c r="O1190" s="1">
        <v>0</v>
      </c>
      <c r="P1190" s="1" t="s">
        <v>20</v>
      </c>
      <c r="Q1190" s="1" t="s">
        <v>21</v>
      </c>
      <c r="R1190" s="1" t="s">
        <v>2431</v>
      </c>
      <c r="S1190" s="1" t="s">
        <v>2432</v>
      </c>
      <c r="T1190" s="1"/>
      <c r="U1190" s="3" t="s">
        <v>2431</v>
      </c>
      <c r="V1190">
        <v>43332</v>
      </c>
    </row>
    <row r="1191" spans="1:22" ht="12.75" x14ac:dyDescent="0.2">
      <c r="A1191" s="2">
        <v>43332.436060671302</v>
      </c>
      <c r="B1191" s="1" t="s">
        <v>22</v>
      </c>
      <c r="C1191" s="1" t="s">
        <v>2433</v>
      </c>
      <c r="D1191" s="1">
        <v>49</v>
      </c>
      <c r="E1191" s="1" t="s">
        <v>2434</v>
      </c>
      <c r="F1191" s="1">
        <v>6</v>
      </c>
      <c r="G1191" s="4" t="s">
        <v>34</v>
      </c>
      <c r="H1191" s="1" t="s">
        <v>26</v>
      </c>
      <c r="I1191" s="1" t="s">
        <v>0</v>
      </c>
      <c r="K1191" s="1" t="s">
        <v>27</v>
      </c>
      <c r="L1191" s="1" t="s">
        <v>136</v>
      </c>
      <c r="M1191" s="1" t="s">
        <v>289</v>
      </c>
      <c r="N1191" s="1" t="s">
        <v>19</v>
      </c>
      <c r="O1191" s="1">
        <v>0</v>
      </c>
      <c r="P1191" s="1" t="s">
        <v>20</v>
      </c>
      <c r="Q1191" s="1" t="s">
        <v>21</v>
      </c>
      <c r="R1191" s="1" t="s">
        <v>2435</v>
      </c>
      <c r="S1191" s="1" t="s">
        <v>291</v>
      </c>
      <c r="T1191" s="1"/>
      <c r="U1191" s="3" t="s">
        <v>2436</v>
      </c>
      <c r="V1191">
        <v>43332</v>
      </c>
    </row>
    <row r="1192" spans="1:22" ht="12.75" x14ac:dyDescent="0.2">
      <c r="A1192" s="2">
        <v>43332.437138148147</v>
      </c>
      <c r="B1192" s="1" t="s">
        <v>15</v>
      </c>
      <c r="C1192" s="1" t="s">
        <v>2437</v>
      </c>
      <c r="D1192" s="1">
        <v>57</v>
      </c>
      <c r="E1192" s="1">
        <v>231</v>
      </c>
      <c r="F1192" s="1">
        <v>6</v>
      </c>
      <c r="G1192" s="4" t="s">
        <v>34</v>
      </c>
      <c r="H1192" s="1" t="s">
        <v>26</v>
      </c>
      <c r="I1192" s="1" t="s">
        <v>0</v>
      </c>
      <c r="K1192" s="1" t="s">
        <v>145</v>
      </c>
      <c r="L1192" s="1" t="s">
        <v>57</v>
      </c>
      <c r="M1192" s="1" t="s">
        <v>457</v>
      </c>
      <c r="N1192" s="1" t="s">
        <v>19</v>
      </c>
      <c r="O1192" s="1">
        <v>0</v>
      </c>
      <c r="P1192" s="1" t="s">
        <v>449</v>
      </c>
      <c r="Q1192" s="1" t="s">
        <v>21</v>
      </c>
      <c r="R1192" s="1" t="s">
        <v>2438</v>
      </c>
      <c r="S1192" s="1" t="s">
        <v>2439</v>
      </c>
      <c r="T1192" s="1"/>
      <c r="U1192" s="3" t="s">
        <v>2438</v>
      </c>
      <c r="V1192">
        <v>43332</v>
      </c>
    </row>
    <row r="1193" spans="1:22" ht="12.75" x14ac:dyDescent="0.2">
      <c r="A1193" s="2">
        <v>43332.438592754625</v>
      </c>
      <c r="B1193" s="1" t="s">
        <v>36</v>
      </c>
      <c r="C1193" s="1" t="s">
        <v>2440</v>
      </c>
      <c r="D1193" s="1">
        <v>49</v>
      </c>
      <c r="E1193" s="1" t="s">
        <v>1578</v>
      </c>
      <c r="F1193" s="1">
        <v>6</v>
      </c>
      <c r="G1193" s="4" t="s">
        <v>34</v>
      </c>
      <c r="H1193" s="1" t="s">
        <v>26</v>
      </c>
      <c r="I1193" s="1" t="s">
        <v>0</v>
      </c>
      <c r="K1193" s="1" t="s">
        <v>27</v>
      </c>
      <c r="L1193" s="1" t="s">
        <v>57</v>
      </c>
      <c r="M1193" s="1" t="s">
        <v>457</v>
      </c>
      <c r="N1193" s="1" t="s">
        <v>19</v>
      </c>
      <c r="O1193" s="1">
        <v>0</v>
      </c>
      <c r="P1193" s="1" t="s">
        <v>635</v>
      </c>
      <c r="Q1193" s="1" t="s">
        <v>21</v>
      </c>
      <c r="R1193" s="1" t="s">
        <v>2441</v>
      </c>
      <c r="S1193" s="1" t="s">
        <v>1462</v>
      </c>
      <c r="T1193" s="1"/>
      <c r="U1193" s="3" t="s">
        <v>2440</v>
      </c>
      <c r="V1193">
        <v>43332</v>
      </c>
    </row>
    <row r="1194" spans="1:22" ht="12.75" x14ac:dyDescent="0.2">
      <c r="A1194" s="2">
        <v>43332.439084351849</v>
      </c>
      <c r="B1194" s="1" t="s">
        <v>15</v>
      </c>
      <c r="C1194" s="1" t="s">
        <v>2442</v>
      </c>
      <c r="D1194" s="1">
        <v>56</v>
      </c>
      <c r="E1194" s="1">
        <v>46</v>
      </c>
      <c r="F1194" s="1">
        <v>18</v>
      </c>
      <c r="G1194" s="4" t="s">
        <v>34</v>
      </c>
      <c r="H1194" s="1" t="s">
        <v>26</v>
      </c>
      <c r="I1194" s="1" t="s">
        <v>0</v>
      </c>
      <c r="K1194" s="1" t="s">
        <v>27</v>
      </c>
      <c r="L1194" s="1" t="s">
        <v>136</v>
      </c>
      <c r="M1194" s="1" t="s">
        <v>182</v>
      </c>
      <c r="N1194" s="1" t="s">
        <v>39</v>
      </c>
      <c r="O1194" s="1">
        <v>500</v>
      </c>
      <c r="P1194" s="1" t="s">
        <v>213</v>
      </c>
      <c r="Q1194" s="1" t="s">
        <v>21</v>
      </c>
      <c r="R1194" s="1" t="s">
        <v>2442</v>
      </c>
      <c r="S1194" s="1" t="s">
        <v>1475</v>
      </c>
      <c r="T1194" s="1"/>
      <c r="U1194" s="3" t="s">
        <v>2442</v>
      </c>
      <c r="V1194">
        <v>43332</v>
      </c>
    </row>
    <row r="1195" spans="1:22" ht="12.75" x14ac:dyDescent="0.2">
      <c r="A1195" s="2">
        <v>43332.440371851852</v>
      </c>
      <c r="B1195" s="1" t="s">
        <v>36</v>
      </c>
      <c r="C1195" s="1" t="s">
        <v>2443</v>
      </c>
      <c r="D1195" s="1">
        <v>55</v>
      </c>
      <c r="E1195" s="1" t="s">
        <v>641</v>
      </c>
      <c r="F1195" s="1">
        <v>6</v>
      </c>
      <c r="G1195" s="4" t="s">
        <v>34</v>
      </c>
      <c r="H1195" s="1" t="s">
        <v>26</v>
      </c>
      <c r="I1195" s="1" t="s">
        <v>0</v>
      </c>
      <c r="K1195" s="1" t="s">
        <v>27</v>
      </c>
      <c r="L1195" s="1" t="s">
        <v>57</v>
      </c>
      <c r="M1195" s="1" t="s">
        <v>457</v>
      </c>
      <c r="N1195" s="1" t="s">
        <v>19</v>
      </c>
      <c r="O1195" s="1">
        <v>0</v>
      </c>
      <c r="P1195" s="1" t="s">
        <v>20</v>
      </c>
      <c r="Q1195" s="1" t="s">
        <v>21</v>
      </c>
      <c r="R1195" s="1" t="s">
        <v>2444</v>
      </c>
      <c r="S1195" s="1" t="s">
        <v>148</v>
      </c>
      <c r="T1195" s="1"/>
      <c r="U1195" s="3" t="s">
        <v>2443</v>
      </c>
      <c r="V1195">
        <v>43332</v>
      </c>
    </row>
    <row r="1196" spans="1:22" ht="12.75" x14ac:dyDescent="0.2">
      <c r="A1196" s="2">
        <v>43332.441991585649</v>
      </c>
      <c r="B1196" s="1" t="s">
        <v>15</v>
      </c>
      <c r="C1196" s="1" t="s">
        <v>2445</v>
      </c>
      <c r="D1196" s="1">
        <v>55</v>
      </c>
      <c r="E1196" s="1">
        <v>9</v>
      </c>
      <c r="F1196" s="1">
        <v>6</v>
      </c>
      <c r="G1196" s="4" t="s">
        <v>34</v>
      </c>
      <c r="H1196" s="1" t="s">
        <v>26</v>
      </c>
      <c r="I1196" s="1" t="s">
        <v>0</v>
      </c>
      <c r="K1196" s="1" t="s">
        <v>145</v>
      </c>
      <c r="L1196" s="1" t="s">
        <v>17</v>
      </c>
      <c r="M1196" s="1" t="s">
        <v>289</v>
      </c>
      <c r="N1196" s="1" t="s">
        <v>19</v>
      </c>
      <c r="O1196" s="1">
        <v>0</v>
      </c>
      <c r="P1196" s="1" t="s">
        <v>341</v>
      </c>
      <c r="Q1196" s="1" t="s">
        <v>21</v>
      </c>
      <c r="R1196" s="1" t="s">
        <v>2438</v>
      </c>
      <c r="S1196" s="1" t="s">
        <v>2446</v>
      </c>
      <c r="T1196" s="1"/>
      <c r="U1196" s="3" t="s">
        <v>2438</v>
      </c>
      <c r="V1196">
        <v>43332</v>
      </c>
    </row>
    <row r="1197" spans="1:22" ht="12.75" x14ac:dyDescent="0.2">
      <c r="A1197" s="2">
        <v>43332.443066192129</v>
      </c>
      <c r="B1197" s="1" t="s">
        <v>15</v>
      </c>
      <c r="C1197" s="1" t="s">
        <v>2447</v>
      </c>
      <c r="D1197" s="1">
        <v>57</v>
      </c>
      <c r="E1197" s="1">
        <v>27</v>
      </c>
      <c r="F1197" s="1">
        <v>18</v>
      </c>
      <c r="G1197" s="4" t="s">
        <v>34</v>
      </c>
      <c r="H1197" s="1" t="s">
        <v>26</v>
      </c>
      <c r="I1197" s="1" t="s">
        <v>0</v>
      </c>
      <c r="K1197" s="1" t="s">
        <v>27</v>
      </c>
      <c r="L1197" s="1" t="s">
        <v>28</v>
      </c>
      <c r="M1197" s="1" t="s">
        <v>182</v>
      </c>
      <c r="N1197" s="1" t="s">
        <v>39</v>
      </c>
      <c r="O1197" s="1">
        <v>500</v>
      </c>
      <c r="P1197" s="1" t="s">
        <v>1549</v>
      </c>
      <c r="Q1197" s="1" t="s">
        <v>21</v>
      </c>
      <c r="R1197" s="1" t="s">
        <v>2448</v>
      </c>
      <c r="S1197" s="1" t="s">
        <v>291</v>
      </c>
      <c r="T1197" s="1"/>
      <c r="U1197" s="3" t="s">
        <v>2442</v>
      </c>
      <c r="V1197">
        <v>43332</v>
      </c>
    </row>
    <row r="1198" spans="1:22" ht="12.75" x14ac:dyDescent="0.2">
      <c r="A1198" s="2">
        <v>43332.449037314815</v>
      </c>
      <c r="B1198" s="1" t="s">
        <v>15</v>
      </c>
      <c r="C1198" s="1" t="s">
        <v>2449</v>
      </c>
      <c r="D1198" s="1">
        <v>33</v>
      </c>
      <c r="E1198" s="1" t="s">
        <v>2450</v>
      </c>
      <c r="F1198" s="1">
        <v>6</v>
      </c>
      <c r="G1198" s="4" t="s">
        <v>34</v>
      </c>
      <c r="H1198" s="1" t="s">
        <v>26</v>
      </c>
      <c r="I1198" s="1" t="s">
        <v>0</v>
      </c>
      <c r="K1198" s="1" t="s">
        <v>145</v>
      </c>
      <c r="L1198" s="1" t="s">
        <v>136</v>
      </c>
      <c r="M1198" s="1" t="s">
        <v>289</v>
      </c>
      <c r="N1198" s="1" t="s">
        <v>19</v>
      </c>
      <c r="O1198" s="1">
        <v>0</v>
      </c>
      <c r="P1198" s="1" t="s">
        <v>456</v>
      </c>
      <c r="Q1198" s="1" t="s">
        <v>21</v>
      </c>
      <c r="R1198" s="1" t="s">
        <v>2438</v>
      </c>
      <c r="S1198" s="1" t="s">
        <v>2439</v>
      </c>
      <c r="T1198" s="1"/>
      <c r="U1198" s="3" t="s">
        <v>2438</v>
      </c>
      <c r="V1198">
        <v>43332</v>
      </c>
    </row>
    <row r="1199" spans="1:22" ht="12.75" x14ac:dyDescent="0.2">
      <c r="A1199" s="2">
        <v>43332.456180578709</v>
      </c>
      <c r="B1199" s="1" t="s">
        <v>15</v>
      </c>
      <c r="C1199" s="1" t="s">
        <v>2451</v>
      </c>
      <c r="D1199" s="1">
        <v>38</v>
      </c>
      <c r="E1199" s="1" t="s">
        <v>2452</v>
      </c>
      <c r="F1199" s="1">
        <v>6</v>
      </c>
      <c r="G1199" s="4" t="s">
        <v>34</v>
      </c>
      <c r="H1199" s="1" t="s">
        <v>26</v>
      </c>
      <c r="I1199" s="1" t="s">
        <v>0</v>
      </c>
      <c r="K1199" s="1" t="s">
        <v>145</v>
      </c>
      <c r="L1199" s="1" t="s">
        <v>17</v>
      </c>
      <c r="M1199" s="1" t="s">
        <v>289</v>
      </c>
      <c r="N1199" s="1" t="s">
        <v>19</v>
      </c>
      <c r="O1199" s="1">
        <v>0</v>
      </c>
      <c r="P1199" s="1" t="s">
        <v>101</v>
      </c>
      <c r="Q1199" s="1" t="s">
        <v>21</v>
      </c>
      <c r="R1199" s="1" t="s">
        <v>2453</v>
      </c>
      <c r="S1199" s="1" t="s">
        <v>2439</v>
      </c>
      <c r="T1199" s="1"/>
      <c r="U1199" s="3" t="s">
        <v>2438</v>
      </c>
      <c r="V1199">
        <v>43332</v>
      </c>
    </row>
    <row r="1200" spans="1:22" ht="12.75" x14ac:dyDescent="0.2">
      <c r="A1200" s="2">
        <v>43332.471889120367</v>
      </c>
      <c r="B1200" s="1" t="s">
        <v>22</v>
      </c>
      <c r="C1200" s="1" t="s">
        <v>2454</v>
      </c>
      <c r="D1200" s="1">
        <v>39</v>
      </c>
      <c r="E1200" s="1" t="s">
        <v>2455</v>
      </c>
      <c r="F1200" s="1">
        <v>8</v>
      </c>
      <c r="G1200" s="4" t="s">
        <v>34</v>
      </c>
      <c r="H1200" s="1" t="s">
        <v>26</v>
      </c>
      <c r="I1200" s="1" t="s">
        <v>0</v>
      </c>
      <c r="K1200" s="1" t="s">
        <v>27</v>
      </c>
      <c r="L1200" s="1" t="s">
        <v>57</v>
      </c>
      <c r="M1200" s="1" t="s">
        <v>457</v>
      </c>
      <c r="N1200" s="1" t="s">
        <v>19</v>
      </c>
      <c r="O1200" s="1">
        <v>0</v>
      </c>
      <c r="P1200" s="1" t="s">
        <v>35</v>
      </c>
      <c r="Q1200" s="1" t="s">
        <v>21</v>
      </c>
      <c r="R1200" s="1" t="s">
        <v>2456</v>
      </c>
      <c r="S1200" s="1" t="s">
        <v>2457</v>
      </c>
      <c r="T1200" s="1"/>
      <c r="U1200" s="3" t="s">
        <v>271</v>
      </c>
      <c r="V1200">
        <v>43332</v>
      </c>
    </row>
    <row r="1201" spans="1:22" ht="12.75" x14ac:dyDescent="0.2">
      <c r="A1201" s="2">
        <v>43332.47253230324</v>
      </c>
      <c r="B1201" s="1" t="s">
        <v>36</v>
      </c>
      <c r="C1201" s="1" t="s">
        <v>2458</v>
      </c>
      <c r="D1201" s="1">
        <v>74</v>
      </c>
      <c r="E1201" s="1" t="s">
        <v>1187</v>
      </c>
      <c r="F1201" s="1">
        <v>1</v>
      </c>
      <c r="G1201" s="4" t="s">
        <v>34</v>
      </c>
      <c r="H1201" s="1" t="s">
        <v>26</v>
      </c>
      <c r="I1201" s="1" t="s">
        <v>0</v>
      </c>
      <c r="K1201" s="1" t="s">
        <v>27</v>
      </c>
      <c r="L1201" s="1" t="s">
        <v>57</v>
      </c>
      <c r="M1201" s="1" t="s">
        <v>457</v>
      </c>
      <c r="N1201" s="1" t="s">
        <v>19</v>
      </c>
      <c r="O1201" s="1">
        <v>0</v>
      </c>
      <c r="P1201" s="1" t="s">
        <v>471</v>
      </c>
      <c r="Q1201" s="1" t="s">
        <v>21</v>
      </c>
      <c r="R1201" s="1" t="s">
        <v>2459</v>
      </c>
      <c r="S1201" s="1" t="s">
        <v>291</v>
      </c>
      <c r="T1201" s="1"/>
      <c r="U1201" s="3" t="s">
        <v>2460</v>
      </c>
      <c r="V1201">
        <v>43332</v>
      </c>
    </row>
    <row r="1202" spans="1:22" ht="12.75" x14ac:dyDescent="0.2">
      <c r="A1202" s="2">
        <v>43332.474306597222</v>
      </c>
      <c r="B1202" s="1" t="s">
        <v>22</v>
      </c>
      <c r="C1202" s="1" t="s">
        <v>2461</v>
      </c>
      <c r="D1202" s="1">
        <v>37</v>
      </c>
      <c r="E1202" s="1">
        <v>277</v>
      </c>
      <c r="F1202" s="1">
        <v>8</v>
      </c>
      <c r="G1202" s="4" t="s">
        <v>34</v>
      </c>
      <c r="H1202" s="1" t="s">
        <v>26</v>
      </c>
      <c r="I1202" s="1" t="s">
        <v>0</v>
      </c>
      <c r="K1202" s="1" t="s">
        <v>27</v>
      </c>
      <c r="L1202" s="1" t="s">
        <v>57</v>
      </c>
      <c r="M1202" s="1" t="s">
        <v>457</v>
      </c>
      <c r="N1202" s="1" t="s">
        <v>19</v>
      </c>
      <c r="O1202" s="1">
        <v>0</v>
      </c>
      <c r="P1202" s="1" t="s">
        <v>35</v>
      </c>
      <c r="Q1202" s="1" t="s">
        <v>21</v>
      </c>
      <c r="R1202" s="1" t="s">
        <v>2462</v>
      </c>
      <c r="S1202" s="1" t="s">
        <v>2405</v>
      </c>
      <c r="T1202" s="1"/>
      <c r="U1202" s="3" t="s">
        <v>2463</v>
      </c>
      <c r="V1202">
        <v>43332</v>
      </c>
    </row>
    <row r="1203" spans="1:22" ht="12.75" x14ac:dyDescent="0.2">
      <c r="A1203" s="2">
        <v>43332.474543356482</v>
      </c>
      <c r="B1203" s="1" t="s">
        <v>36</v>
      </c>
      <c r="C1203" s="1" t="s">
        <v>2464</v>
      </c>
      <c r="D1203" s="1">
        <v>48</v>
      </c>
      <c r="E1203" s="1">
        <v>56</v>
      </c>
      <c r="F1203" s="1">
        <v>12</v>
      </c>
      <c r="G1203" s="4" t="s">
        <v>34</v>
      </c>
      <c r="H1203" s="1" t="s">
        <v>26</v>
      </c>
      <c r="I1203" s="1" t="s">
        <v>0</v>
      </c>
      <c r="K1203" s="1" t="s">
        <v>27</v>
      </c>
      <c r="L1203" s="1" t="s">
        <v>57</v>
      </c>
      <c r="M1203" s="1" t="s">
        <v>457</v>
      </c>
      <c r="N1203" s="1" t="s">
        <v>19</v>
      </c>
      <c r="O1203" s="1">
        <v>0</v>
      </c>
      <c r="P1203" s="1" t="s">
        <v>452</v>
      </c>
      <c r="Q1203" s="1" t="s">
        <v>21</v>
      </c>
      <c r="R1203" s="1" t="s">
        <v>1108</v>
      </c>
      <c r="S1203" s="1" t="s">
        <v>782</v>
      </c>
      <c r="T1203" s="1"/>
      <c r="U1203" s="3" t="s">
        <v>1108</v>
      </c>
      <c r="V1203">
        <v>43322</v>
      </c>
    </row>
    <row r="1204" spans="1:22" ht="12.75" x14ac:dyDescent="0.2">
      <c r="A1204" s="2">
        <v>43332.47489592593</v>
      </c>
      <c r="B1204" s="1" t="s">
        <v>36</v>
      </c>
      <c r="C1204" s="1" t="s">
        <v>2465</v>
      </c>
      <c r="D1204" s="1">
        <v>51</v>
      </c>
      <c r="E1204" s="1">
        <v>47</v>
      </c>
      <c r="F1204" s="1">
        <v>1</v>
      </c>
      <c r="G1204" s="4" t="s">
        <v>34</v>
      </c>
      <c r="H1204" s="1" t="s">
        <v>26</v>
      </c>
      <c r="I1204" s="1" t="s">
        <v>0</v>
      </c>
      <c r="K1204" s="1" t="s">
        <v>27</v>
      </c>
      <c r="L1204" s="1" t="s">
        <v>57</v>
      </c>
      <c r="M1204" s="1" t="s">
        <v>457</v>
      </c>
      <c r="N1204" s="1" t="s">
        <v>19</v>
      </c>
      <c r="O1204" s="1">
        <v>0</v>
      </c>
      <c r="P1204" s="1" t="s">
        <v>471</v>
      </c>
      <c r="Q1204" s="1" t="s">
        <v>21</v>
      </c>
      <c r="R1204" s="1" t="s">
        <v>2460</v>
      </c>
      <c r="S1204" s="1" t="s">
        <v>291</v>
      </c>
      <c r="T1204" s="1"/>
      <c r="U1204" s="3" t="s">
        <v>2460</v>
      </c>
      <c r="V1204">
        <v>43332</v>
      </c>
    </row>
    <row r="1205" spans="1:22" ht="12.75" x14ac:dyDescent="0.2">
      <c r="A1205" s="2">
        <v>43332.475329525463</v>
      </c>
      <c r="B1205" s="1" t="s">
        <v>22</v>
      </c>
      <c r="C1205" s="1" t="s">
        <v>2466</v>
      </c>
      <c r="D1205" s="1">
        <v>29</v>
      </c>
      <c r="E1205" s="1" t="s">
        <v>527</v>
      </c>
      <c r="F1205" s="1">
        <v>8</v>
      </c>
      <c r="G1205" s="4" t="s">
        <v>34</v>
      </c>
      <c r="H1205" s="1" t="s">
        <v>26</v>
      </c>
      <c r="I1205" s="1" t="s">
        <v>0</v>
      </c>
      <c r="K1205" s="1" t="s">
        <v>27</v>
      </c>
      <c r="L1205" s="1" t="s">
        <v>28</v>
      </c>
      <c r="M1205" s="1" t="s">
        <v>29</v>
      </c>
      <c r="N1205" s="1" t="s">
        <v>19</v>
      </c>
      <c r="O1205" s="1">
        <v>0</v>
      </c>
      <c r="P1205" s="1" t="s">
        <v>20</v>
      </c>
      <c r="Q1205" s="1" t="s">
        <v>21</v>
      </c>
      <c r="R1205" s="1" t="s">
        <v>2466</v>
      </c>
      <c r="S1205" s="1" t="s">
        <v>2467</v>
      </c>
      <c r="T1205" s="1"/>
      <c r="U1205" s="3" t="s">
        <v>271</v>
      </c>
      <c r="V1205">
        <v>43332</v>
      </c>
    </row>
    <row r="1206" spans="1:22" ht="12.75" x14ac:dyDescent="0.2">
      <c r="A1206" s="2">
        <v>43332.476382071764</v>
      </c>
      <c r="B1206" s="1" t="s">
        <v>15</v>
      </c>
      <c r="C1206" s="1" t="s">
        <v>2468</v>
      </c>
      <c r="D1206" s="1">
        <v>60</v>
      </c>
      <c r="E1206" s="1">
        <v>35</v>
      </c>
      <c r="F1206" s="1">
        <v>2</v>
      </c>
      <c r="G1206" s="4" t="s">
        <v>786</v>
      </c>
      <c r="H1206" s="1" t="s">
        <v>26</v>
      </c>
      <c r="I1206" s="1" t="s">
        <v>0</v>
      </c>
      <c r="K1206" s="1" t="s">
        <v>145</v>
      </c>
      <c r="L1206" s="1" t="s">
        <v>136</v>
      </c>
      <c r="M1206" s="1" t="s">
        <v>94</v>
      </c>
      <c r="N1206" s="1" t="s">
        <v>39</v>
      </c>
      <c r="O1206" s="1">
        <v>150</v>
      </c>
      <c r="P1206" s="1" t="s">
        <v>234</v>
      </c>
      <c r="Q1206" s="1" t="s">
        <v>95</v>
      </c>
      <c r="R1206" s="1" t="s">
        <v>2469</v>
      </c>
      <c r="S1206" s="1" t="s">
        <v>291</v>
      </c>
      <c r="T1206" s="1"/>
      <c r="U1206" s="3" t="s">
        <v>2470</v>
      </c>
      <c r="V1206">
        <v>43333</v>
      </c>
    </row>
    <row r="1207" spans="1:22" ht="12.75" x14ac:dyDescent="0.2">
      <c r="A1207" s="2">
        <v>43332.479100381941</v>
      </c>
      <c r="B1207" s="1" t="s">
        <v>15</v>
      </c>
      <c r="C1207" s="1" t="s">
        <v>2471</v>
      </c>
      <c r="D1207" s="1">
        <v>22</v>
      </c>
      <c r="E1207" s="1" t="s">
        <v>641</v>
      </c>
      <c r="F1207" s="1">
        <v>1</v>
      </c>
      <c r="G1207" s="4" t="s">
        <v>34</v>
      </c>
      <c r="H1207" s="1" t="s">
        <v>26</v>
      </c>
      <c r="I1207" s="1" t="s">
        <v>0</v>
      </c>
      <c r="K1207" s="1" t="s">
        <v>161</v>
      </c>
      <c r="L1207" s="1" t="s">
        <v>57</v>
      </c>
      <c r="M1207" s="1" t="s">
        <v>457</v>
      </c>
      <c r="N1207" s="1" t="s">
        <v>19</v>
      </c>
      <c r="O1207" s="1">
        <v>0</v>
      </c>
      <c r="P1207" s="1" t="s">
        <v>456</v>
      </c>
      <c r="Q1207" s="1" t="s">
        <v>21</v>
      </c>
      <c r="R1207" s="1" t="s">
        <v>2460</v>
      </c>
      <c r="S1207" s="1" t="s">
        <v>291</v>
      </c>
      <c r="T1207" s="1"/>
      <c r="U1207" s="3" t="s">
        <v>2460</v>
      </c>
      <c r="V1207">
        <v>43332</v>
      </c>
    </row>
    <row r="1208" spans="1:22" ht="12.75" x14ac:dyDescent="0.2">
      <c r="A1208" s="2">
        <v>43332.485765671299</v>
      </c>
      <c r="B1208" s="1" t="s">
        <v>36</v>
      </c>
      <c r="C1208" s="1" t="s">
        <v>2472</v>
      </c>
      <c r="D1208" s="1">
        <v>62</v>
      </c>
      <c r="E1208" s="1">
        <v>44</v>
      </c>
      <c r="F1208" s="1">
        <v>1</v>
      </c>
      <c r="G1208" s="4" t="s">
        <v>34</v>
      </c>
      <c r="H1208" s="1" t="s">
        <v>26</v>
      </c>
      <c r="I1208" s="1" t="s">
        <v>0</v>
      </c>
      <c r="K1208" s="1" t="s">
        <v>27</v>
      </c>
      <c r="L1208" s="1" t="s">
        <v>57</v>
      </c>
      <c r="M1208" s="1" t="s">
        <v>457</v>
      </c>
      <c r="N1208" s="1" t="s">
        <v>19</v>
      </c>
      <c r="O1208" s="1">
        <v>0</v>
      </c>
      <c r="P1208" s="1" t="s">
        <v>471</v>
      </c>
      <c r="Q1208" s="1" t="s">
        <v>21</v>
      </c>
      <c r="R1208" s="1" t="s">
        <v>2460</v>
      </c>
      <c r="S1208" s="1" t="s">
        <v>291</v>
      </c>
      <c r="T1208" s="1"/>
      <c r="U1208" s="3" t="s">
        <v>2460</v>
      </c>
      <c r="V1208">
        <v>43332</v>
      </c>
    </row>
    <row r="1209" spans="1:22" ht="12.75" x14ac:dyDescent="0.2">
      <c r="A1209" s="2">
        <v>43332.492207858799</v>
      </c>
      <c r="B1209" s="1" t="s">
        <v>15</v>
      </c>
      <c r="C1209" s="1" t="s">
        <v>2473</v>
      </c>
      <c r="D1209" s="1">
        <v>61</v>
      </c>
      <c r="E1209" s="1">
        <v>44</v>
      </c>
      <c r="F1209" s="1">
        <v>1</v>
      </c>
      <c r="G1209" s="4" t="s">
        <v>34</v>
      </c>
      <c r="H1209" s="1" t="s">
        <v>26</v>
      </c>
      <c r="I1209" s="1" t="s">
        <v>0</v>
      </c>
      <c r="K1209" s="1" t="s">
        <v>27</v>
      </c>
      <c r="L1209" s="1" t="s">
        <v>136</v>
      </c>
      <c r="M1209" s="1" t="s">
        <v>182</v>
      </c>
      <c r="N1209" s="1" t="s">
        <v>19</v>
      </c>
      <c r="O1209" s="1">
        <v>3000</v>
      </c>
      <c r="P1209" s="1" t="s">
        <v>471</v>
      </c>
      <c r="Q1209" s="1" t="s">
        <v>21</v>
      </c>
      <c r="R1209" s="1" t="s">
        <v>2460</v>
      </c>
      <c r="S1209" s="1" t="s">
        <v>291</v>
      </c>
      <c r="T1209" s="1"/>
      <c r="U1209" s="3" t="s">
        <v>2460</v>
      </c>
      <c r="V1209">
        <v>43332</v>
      </c>
    </row>
    <row r="1210" spans="1:22" ht="12.75" x14ac:dyDescent="0.2">
      <c r="A1210" s="2">
        <v>43332.51427240741</v>
      </c>
      <c r="B1210" s="1" t="s">
        <v>36</v>
      </c>
      <c r="C1210" s="1" t="s">
        <v>2474</v>
      </c>
      <c r="D1210" s="1" t="s">
        <v>2475</v>
      </c>
      <c r="E1210" s="1">
        <v>262</v>
      </c>
      <c r="F1210" s="1">
        <v>9</v>
      </c>
      <c r="G1210" s="4" t="s">
        <v>34</v>
      </c>
      <c r="H1210" s="1" t="s">
        <v>26</v>
      </c>
      <c r="I1210" s="1" t="s">
        <v>0</v>
      </c>
      <c r="K1210" s="1" t="s">
        <v>103</v>
      </c>
      <c r="L1210" s="1" t="s">
        <v>57</v>
      </c>
      <c r="M1210" s="1" t="s">
        <v>457</v>
      </c>
      <c r="N1210" s="1" t="s">
        <v>19</v>
      </c>
      <c r="O1210" s="1">
        <v>0</v>
      </c>
      <c r="P1210" s="1" t="s">
        <v>1571</v>
      </c>
      <c r="Q1210" s="1" t="s">
        <v>21</v>
      </c>
      <c r="R1210" s="1" t="s">
        <v>1537</v>
      </c>
      <c r="S1210" s="1" t="s">
        <v>2476</v>
      </c>
      <c r="T1210" s="1"/>
      <c r="U1210" s="3" t="s">
        <v>2476</v>
      </c>
      <c r="V1210">
        <v>43332</v>
      </c>
    </row>
    <row r="1211" spans="1:22" ht="12.75" x14ac:dyDescent="0.2">
      <c r="A1211" s="2">
        <v>43332.552642349532</v>
      </c>
      <c r="B1211" s="1" t="s">
        <v>36</v>
      </c>
      <c r="C1211" s="1" t="s">
        <v>2477</v>
      </c>
      <c r="D1211" s="1">
        <v>47</v>
      </c>
      <c r="E1211" s="1" t="s">
        <v>2478</v>
      </c>
      <c r="F1211" s="1">
        <v>6</v>
      </c>
      <c r="G1211" s="4" t="s">
        <v>34</v>
      </c>
      <c r="H1211" s="1" t="s">
        <v>26</v>
      </c>
      <c r="I1211" s="1" t="s">
        <v>0</v>
      </c>
      <c r="K1211" s="1" t="s">
        <v>27</v>
      </c>
      <c r="L1211" s="1" t="s">
        <v>57</v>
      </c>
      <c r="M1211" s="1" t="s">
        <v>457</v>
      </c>
      <c r="N1211" s="1" t="s">
        <v>19</v>
      </c>
      <c r="O1211" s="1">
        <v>0</v>
      </c>
      <c r="P1211" s="1" t="s">
        <v>546</v>
      </c>
      <c r="Q1211" s="1" t="s">
        <v>21</v>
      </c>
      <c r="R1211" s="1" t="s">
        <v>2477</v>
      </c>
      <c r="S1211" s="1" t="s">
        <v>2479</v>
      </c>
      <c r="T1211" s="1"/>
      <c r="U1211" s="3" t="s">
        <v>2477</v>
      </c>
      <c r="V1211">
        <v>43332</v>
      </c>
    </row>
    <row r="1212" spans="1:22" ht="12.75" x14ac:dyDescent="0.2">
      <c r="A1212" s="2">
        <v>43332.553658425924</v>
      </c>
      <c r="B1212" s="1" t="s">
        <v>15</v>
      </c>
      <c r="C1212" s="1" t="s">
        <v>2480</v>
      </c>
      <c r="D1212" s="1">
        <v>71</v>
      </c>
      <c r="E1212" s="1" t="s">
        <v>2481</v>
      </c>
      <c r="F1212" s="1">
        <v>7</v>
      </c>
      <c r="G1212" s="1" t="s">
        <v>25</v>
      </c>
      <c r="H1212" s="1" t="s">
        <v>26</v>
      </c>
      <c r="I1212" s="1" t="s">
        <v>0</v>
      </c>
      <c r="K1212" s="1" t="s">
        <v>27</v>
      </c>
      <c r="L1212" s="1" t="s">
        <v>57</v>
      </c>
      <c r="M1212" s="1" t="s">
        <v>457</v>
      </c>
      <c r="N1212" s="1" t="s">
        <v>19</v>
      </c>
      <c r="O1212" s="1">
        <v>0</v>
      </c>
      <c r="P1212" s="1" t="s">
        <v>20</v>
      </c>
      <c r="Q1212" s="1" t="s">
        <v>21</v>
      </c>
      <c r="R1212" s="1" t="s">
        <v>52</v>
      </c>
      <c r="S1212" s="1" t="s">
        <v>148</v>
      </c>
      <c r="T1212" s="1"/>
      <c r="U1212" s="3" t="s">
        <v>171</v>
      </c>
      <c r="V1212">
        <v>43332</v>
      </c>
    </row>
    <row r="1213" spans="1:22" ht="12.75" x14ac:dyDescent="0.2">
      <c r="A1213" s="2">
        <v>43332.555302916662</v>
      </c>
      <c r="B1213" s="1" t="s">
        <v>15</v>
      </c>
      <c r="C1213" s="1" t="s">
        <v>2482</v>
      </c>
      <c r="D1213" s="1">
        <v>39</v>
      </c>
      <c r="E1213" s="1" t="s">
        <v>2483</v>
      </c>
      <c r="F1213" s="1">
        <v>7</v>
      </c>
      <c r="G1213" s="1" t="s">
        <v>25</v>
      </c>
      <c r="H1213" s="1" t="s">
        <v>26</v>
      </c>
      <c r="I1213" s="1" t="s">
        <v>0</v>
      </c>
      <c r="K1213" s="1" t="s">
        <v>27</v>
      </c>
      <c r="L1213" s="1" t="s">
        <v>28</v>
      </c>
      <c r="M1213" s="1" t="s">
        <v>94</v>
      </c>
      <c r="N1213" s="1" t="s">
        <v>51</v>
      </c>
      <c r="O1213" s="1">
        <v>1800</v>
      </c>
      <c r="P1213" s="1" t="s">
        <v>294</v>
      </c>
      <c r="Q1213" s="1" t="s">
        <v>21</v>
      </c>
      <c r="R1213" s="1" t="s">
        <v>52</v>
      </c>
      <c r="S1213" s="1" t="s">
        <v>2379</v>
      </c>
      <c r="T1213" s="1"/>
      <c r="U1213" s="3" t="s">
        <v>386</v>
      </c>
      <c r="V1213">
        <v>43332</v>
      </c>
    </row>
    <row r="1214" spans="1:22" ht="12.75" x14ac:dyDescent="0.2">
      <c r="A1214" s="2">
        <v>43332.556750891206</v>
      </c>
      <c r="B1214" s="1" t="s">
        <v>15</v>
      </c>
      <c r="C1214" s="1" t="s">
        <v>2484</v>
      </c>
      <c r="D1214" s="1">
        <v>40</v>
      </c>
      <c r="E1214" s="1" t="s">
        <v>2481</v>
      </c>
      <c r="F1214" s="1">
        <v>7</v>
      </c>
      <c r="G1214" s="1" t="s">
        <v>25</v>
      </c>
      <c r="H1214" s="1" t="s">
        <v>26</v>
      </c>
      <c r="I1214" s="1" t="s">
        <v>0</v>
      </c>
      <c r="K1214" s="1" t="s">
        <v>27</v>
      </c>
      <c r="L1214" s="1" t="s">
        <v>57</v>
      </c>
      <c r="M1214" s="1" t="s">
        <v>457</v>
      </c>
      <c r="N1214" s="1" t="s">
        <v>19</v>
      </c>
      <c r="O1214" s="1">
        <v>0</v>
      </c>
      <c r="P1214" s="1" t="s">
        <v>20</v>
      </c>
      <c r="Q1214" s="1" t="s">
        <v>21</v>
      </c>
      <c r="R1214" s="1" t="s">
        <v>52</v>
      </c>
      <c r="S1214" s="1" t="s">
        <v>148</v>
      </c>
      <c r="T1214" s="1"/>
      <c r="U1214" s="3" t="s">
        <v>171</v>
      </c>
      <c r="V1214">
        <v>43332</v>
      </c>
    </row>
    <row r="1215" spans="1:22" ht="12.75" x14ac:dyDescent="0.2">
      <c r="A1215" s="2">
        <v>43332.605516678239</v>
      </c>
      <c r="B1215" s="1" t="s">
        <v>36</v>
      </c>
      <c r="C1215" s="1" t="s">
        <v>2485</v>
      </c>
      <c r="D1215" s="1">
        <v>48</v>
      </c>
      <c r="E1215" s="1" t="s">
        <v>2486</v>
      </c>
      <c r="F1215" s="1">
        <v>3</v>
      </c>
      <c r="G1215" s="1" t="s">
        <v>99</v>
      </c>
      <c r="H1215" s="1" t="s">
        <v>26</v>
      </c>
      <c r="I1215" s="1" t="s">
        <v>0</v>
      </c>
      <c r="K1215" s="1" t="s">
        <v>50</v>
      </c>
      <c r="L1215" s="1" t="s">
        <v>17</v>
      </c>
      <c r="M1215" s="1" t="s">
        <v>289</v>
      </c>
      <c r="N1215" s="1" t="s">
        <v>19</v>
      </c>
      <c r="O1215" s="1">
        <v>0</v>
      </c>
      <c r="P1215" s="1" t="s">
        <v>20</v>
      </c>
      <c r="Q1215" s="1" t="s">
        <v>21</v>
      </c>
      <c r="R1215" s="1" t="s">
        <v>1558</v>
      </c>
      <c r="S1215" s="1" t="s">
        <v>2487</v>
      </c>
      <c r="T1215" s="1"/>
      <c r="U1215" s="3" t="s">
        <v>1558</v>
      </c>
      <c r="V1215">
        <v>43332</v>
      </c>
    </row>
    <row r="1216" spans="1:22" ht="12.75" x14ac:dyDescent="0.2">
      <c r="A1216" s="2">
        <v>43332.612867013886</v>
      </c>
      <c r="B1216" s="1" t="s">
        <v>36</v>
      </c>
      <c r="C1216" s="1" t="s">
        <v>2488</v>
      </c>
      <c r="D1216" s="1">
        <v>39</v>
      </c>
      <c r="E1216" s="1" t="s">
        <v>2489</v>
      </c>
      <c r="F1216" s="1">
        <v>15</v>
      </c>
      <c r="G1216" s="4" t="s">
        <v>34</v>
      </c>
      <c r="H1216" s="1" t="s">
        <v>26</v>
      </c>
      <c r="I1216" s="1" t="s">
        <v>0</v>
      </c>
      <c r="K1216" s="1" t="s">
        <v>16</v>
      </c>
      <c r="L1216" s="1" t="s">
        <v>57</v>
      </c>
      <c r="M1216" s="1" t="s">
        <v>457</v>
      </c>
      <c r="N1216" s="1" t="s">
        <v>19</v>
      </c>
      <c r="O1216" s="1">
        <v>0</v>
      </c>
      <c r="P1216" s="1" t="s">
        <v>2490</v>
      </c>
      <c r="Q1216" s="1" t="s">
        <v>21</v>
      </c>
      <c r="R1216" s="1" t="s">
        <v>143</v>
      </c>
      <c r="S1216" s="1" t="s">
        <v>291</v>
      </c>
      <c r="T1216" s="1"/>
      <c r="U1216" s="3" t="s">
        <v>2491</v>
      </c>
      <c r="V1216">
        <v>43332</v>
      </c>
    </row>
    <row r="1217" spans="1:22" ht="12.75" x14ac:dyDescent="0.2">
      <c r="A1217" s="2">
        <v>43332.618850902778</v>
      </c>
      <c r="B1217" s="1" t="s">
        <v>22</v>
      </c>
      <c r="C1217" s="1" t="s">
        <v>2492</v>
      </c>
      <c r="D1217" s="1">
        <v>31</v>
      </c>
      <c r="E1217" s="1" t="s">
        <v>2493</v>
      </c>
      <c r="F1217" s="1">
        <v>15</v>
      </c>
      <c r="G1217" s="4" t="s">
        <v>34</v>
      </c>
      <c r="H1217" s="1" t="s">
        <v>26</v>
      </c>
      <c r="I1217" s="1" t="s">
        <v>0</v>
      </c>
      <c r="K1217" s="1" t="s">
        <v>27</v>
      </c>
      <c r="L1217" s="1" t="s">
        <v>28</v>
      </c>
      <c r="M1217" s="1" t="s">
        <v>29</v>
      </c>
      <c r="N1217" s="1" t="s">
        <v>39</v>
      </c>
      <c r="O1217" s="1">
        <v>40</v>
      </c>
      <c r="P1217" s="1" t="s">
        <v>456</v>
      </c>
      <c r="Q1217" s="1" t="s">
        <v>21</v>
      </c>
      <c r="R1217" s="1" t="s">
        <v>143</v>
      </c>
      <c r="S1217" s="1" t="s">
        <v>291</v>
      </c>
      <c r="T1217" s="1"/>
      <c r="U1217" s="3" t="s">
        <v>2491</v>
      </c>
      <c r="V1217">
        <v>43332</v>
      </c>
    </row>
    <row r="1218" spans="1:22" ht="12.75" x14ac:dyDescent="0.2">
      <c r="A1218" s="2">
        <v>43332.690597037035</v>
      </c>
      <c r="B1218" s="1" t="s">
        <v>15</v>
      </c>
      <c r="C1218" s="1" t="s">
        <v>2494</v>
      </c>
      <c r="D1218" s="1">
        <v>38</v>
      </c>
      <c r="E1218" s="1">
        <v>10</v>
      </c>
      <c r="F1218" s="1">
        <v>6</v>
      </c>
      <c r="G1218" s="4" t="s">
        <v>34</v>
      </c>
      <c r="H1218" s="1" t="s">
        <v>26</v>
      </c>
      <c r="I1218" s="1" t="s">
        <v>0</v>
      </c>
      <c r="K1218" s="1" t="s">
        <v>27</v>
      </c>
      <c r="L1218" s="1" t="s">
        <v>57</v>
      </c>
      <c r="M1218" s="1" t="s">
        <v>457</v>
      </c>
      <c r="N1218" s="1" t="s">
        <v>19</v>
      </c>
      <c r="O1218" s="1">
        <v>0</v>
      </c>
      <c r="P1218" s="1" t="s">
        <v>324</v>
      </c>
      <c r="Q1218" s="1" t="s">
        <v>21</v>
      </c>
      <c r="R1218" s="1" t="s">
        <v>2495</v>
      </c>
      <c r="S1218" s="1" t="s">
        <v>2496</v>
      </c>
      <c r="T1218" s="1"/>
      <c r="U1218" s="3" t="s">
        <v>2495</v>
      </c>
      <c r="V1218">
        <v>43332</v>
      </c>
    </row>
    <row r="1219" spans="1:22" ht="12.75" x14ac:dyDescent="0.2">
      <c r="A1219" s="2">
        <v>43332.692470879629</v>
      </c>
      <c r="B1219" s="1" t="s">
        <v>15</v>
      </c>
      <c r="C1219" s="1" t="s">
        <v>2497</v>
      </c>
      <c r="D1219" s="1">
        <v>52</v>
      </c>
      <c r="E1219" s="1" t="s">
        <v>220</v>
      </c>
      <c r="F1219" s="1">
        <v>5</v>
      </c>
      <c r="G1219" s="4" t="s">
        <v>786</v>
      </c>
      <c r="H1219" s="1" t="s">
        <v>26</v>
      </c>
      <c r="I1219" s="1" t="s">
        <v>0</v>
      </c>
      <c r="K1219" s="1" t="s">
        <v>27</v>
      </c>
      <c r="L1219" s="1" t="s">
        <v>17</v>
      </c>
      <c r="M1219" s="1" t="s">
        <v>87</v>
      </c>
      <c r="N1219" s="1" t="s">
        <v>19</v>
      </c>
      <c r="O1219" s="1">
        <v>0</v>
      </c>
      <c r="P1219" s="1" t="s">
        <v>324</v>
      </c>
      <c r="Q1219" s="1" t="s">
        <v>21</v>
      </c>
      <c r="R1219" s="1" t="s">
        <v>2497</v>
      </c>
      <c r="S1219" s="1" t="s">
        <v>148</v>
      </c>
      <c r="T1219" s="1"/>
      <c r="U1219" s="3" t="s">
        <v>2122</v>
      </c>
      <c r="V1219">
        <v>43306</v>
      </c>
    </row>
    <row r="1220" spans="1:22" ht="12.75" x14ac:dyDescent="0.2">
      <c r="A1220" s="2">
        <v>43332.695673287039</v>
      </c>
      <c r="B1220" s="1" t="s">
        <v>22</v>
      </c>
      <c r="C1220" s="1" t="s">
        <v>2498</v>
      </c>
      <c r="D1220" s="1">
        <v>56</v>
      </c>
      <c r="E1220" s="1">
        <v>24</v>
      </c>
      <c r="F1220" s="1">
        <v>5</v>
      </c>
      <c r="G1220" s="4" t="s">
        <v>786</v>
      </c>
      <c r="H1220" s="1" t="s">
        <v>26</v>
      </c>
      <c r="I1220" s="1" t="s">
        <v>0</v>
      </c>
      <c r="K1220" s="1" t="s">
        <v>27</v>
      </c>
      <c r="L1220" s="1" t="s">
        <v>57</v>
      </c>
      <c r="M1220" s="1" t="s">
        <v>457</v>
      </c>
      <c r="N1220" s="1" t="s">
        <v>19</v>
      </c>
      <c r="O1220" s="1">
        <v>0</v>
      </c>
      <c r="P1220" s="1" t="s">
        <v>449</v>
      </c>
      <c r="Q1220" s="1" t="s">
        <v>21</v>
      </c>
      <c r="R1220" s="1" t="s">
        <v>2499</v>
      </c>
      <c r="S1220" s="1" t="s">
        <v>148</v>
      </c>
      <c r="T1220" s="1"/>
      <c r="U1220" s="3" t="s">
        <v>2122</v>
      </c>
      <c r="V1220">
        <v>43306</v>
      </c>
    </row>
    <row r="1221" spans="1:22" ht="12.75" x14ac:dyDescent="0.2">
      <c r="A1221" s="2">
        <v>43332.859597789356</v>
      </c>
      <c r="B1221" s="1" t="s">
        <v>15</v>
      </c>
      <c r="C1221" s="1" t="s">
        <v>2429</v>
      </c>
      <c r="D1221" s="1">
        <v>54</v>
      </c>
      <c r="E1221" s="1">
        <v>94</v>
      </c>
      <c r="F1221" s="1">
        <v>1</v>
      </c>
      <c r="G1221" s="4" t="s">
        <v>34</v>
      </c>
      <c r="H1221" s="1" t="s">
        <v>26</v>
      </c>
      <c r="I1221" s="1" t="s">
        <v>0</v>
      </c>
      <c r="K1221" s="1" t="s">
        <v>27</v>
      </c>
      <c r="L1221" s="1" t="s">
        <v>28</v>
      </c>
      <c r="M1221" s="1" t="s">
        <v>29</v>
      </c>
      <c r="N1221" s="1" t="s">
        <v>39</v>
      </c>
      <c r="O1221" s="1">
        <v>100</v>
      </c>
      <c r="P1221" s="1" t="s">
        <v>758</v>
      </c>
      <c r="Q1221" s="1" t="s">
        <v>21</v>
      </c>
      <c r="R1221" s="1" t="s">
        <v>2500</v>
      </c>
      <c r="S1221" s="1" t="s">
        <v>291</v>
      </c>
      <c r="T1221" s="1"/>
      <c r="U1221" s="3" t="s">
        <v>2429</v>
      </c>
      <c r="V1221">
        <v>43332</v>
      </c>
    </row>
    <row r="1222" spans="1:22" ht="12.75" x14ac:dyDescent="0.2">
      <c r="A1222" s="2">
        <v>43332.900541527779</v>
      </c>
      <c r="B1222" s="1" t="s">
        <v>15</v>
      </c>
      <c r="C1222" s="1" t="s">
        <v>2501</v>
      </c>
      <c r="D1222" s="1">
        <v>30</v>
      </c>
      <c r="E1222" s="1" t="s">
        <v>144</v>
      </c>
      <c r="F1222" s="1">
        <v>15</v>
      </c>
      <c r="G1222" s="4" t="s">
        <v>34</v>
      </c>
      <c r="H1222" s="1" t="s">
        <v>26</v>
      </c>
      <c r="I1222" s="1" t="s">
        <v>0</v>
      </c>
      <c r="K1222" s="1" t="s">
        <v>27</v>
      </c>
      <c r="L1222" s="1" t="s">
        <v>28</v>
      </c>
      <c r="M1222" s="1" t="s">
        <v>94</v>
      </c>
      <c r="N1222" s="1" t="s">
        <v>51</v>
      </c>
      <c r="O1222" s="1">
        <v>500</v>
      </c>
      <c r="P1222" s="1" t="s">
        <v>341</v>
      </c>
      <c r="Q1222" s="1" t="s">
        <v>21</v>
      </c>
      <c r="R1222" s="1" t="s">
        <v>143</v>
      </c>
      <c r="S1222" s="1" t="s">
        <v>291</v>
      </c>
      <c r="T1222" s="1"/>
      <c r="U1222" s="3" t="s">
        <v>1540</v>
      </c>
      <c r="V1222">
        <v>43332</v>
      </c>
    </row>
    <row r="1223" spans="1:22" ht="12.75" x14ac:dyDescent="0.2">
      <c r="A1223" s="2">
        <v>43332.906205601852</v>
      </c>
      <c r="B1223" s="1" t="s">
        <v>36</v>
      </c>
      <c r="C1223" s="1" t="s">
        <v>2502</v>
      </c>
      <c r="D1223" s="1">
        <v>40</v>
      </c>
      <c r="E1223" s="1">
        <v>25</v>
      </c>
      <c r="F1223" s="1">
        <v>15</v>
      </c>
      <c r="G1223" s="4" t="s">
        <v>34</v>
      </c>
      <c r="H1223" s="1" t="s">
        <v>26</v>
      </c>
      <c r="I1223" s="1" t="s">
        <v>0</v>
      </c>
      <c r="K1223" s="1" t="s">
        <v>100</v>
      </c>
      <c r="L1223" s="1" t="s">
        <v>28</v>
      </c>
      <c r="M1223" s="1" t="s">
        <v>29</v>
      </c>
      <c r="N1223" s="1" t="s">
        <v>39</v>
      </c>
      <c r="O1223" s="1">
        <v>100</v>
      </c>
      <c r="P1223" s="1" t="s">
        <v>390</v>
      </c>
      <c r="Q1223" s="1" t="s">
        <v>21</v>
      </c>
      <c r="R1223" s="1" t="s">
        <v>143</v>
      </c>
      <c r="S1223" s="1" t="s">
        <v>291</v>
      </c>
      <c r="T1223" s="1"/>
      <c r="U1223" s="3" t="s">
        <v>1540</v>
      </c>
      <c r="V1223">
        <v>43332</v>
      </c>
    </row>
    <row r="1224" spans="1:22" ht="12.75" x14ac:dyDescent="0.2">
      <c r="A1224" s="2">
        <v>43332.907855254627</v>
      </c>
      <c r="B1224" s="1" t="s">
        <v>36</v>
      </c>
      <c r="C1224" s="1" t="s">
        <v>2503</v>
      </c>
      <c r="D1224" s="1">
        <v>72</v>
      </c>
      <c r="E1224" s="1">
        <v>12</v>
      </c>
      <c r="F1224" s="1">
        <v>15</v>
      </c>
      <c r="G1224" s="4" t="s">
        <v>34</v>
      </c>
      <c r="H1224" s="1" t="s">
        <v>26</v>
      </c>
      <c r="I1224" s="1" t="s">
        <v>0</v>
      </c>
      <c r="K1224" s="1" t="s">
        <v>100</v>
      </c>
      <c r="L1224" s="1" t="s">
        <v>57</v>
      </c>
      <c r="M1224" s="1" t="s">
        <v>457</v>
      </c>
      <c r="N1224" s="1" t="s">
        <v>19</v>
      </c>
      <c r="O1224" s="1">
        <v>0</v>
      </c>
      <c r="P1224" s="1" t="s">
        <v>546</v>
      </c>
      <c r="Q1224" s="1" t="s">
        <v>21</v>
      </c>
      <c r="R1224" s="1" t="s">
        <v>143</v>
      </c>
      <c r="S1224" s="1" t="s">
        <v>291</v>
      </c>
      <c r="T1224" s="1"/>
      <c r="U1224" s="3" t="s">
        <v>1540</v>
      </c>
      <c r="V1224">
        <v>43332</v>
      </c>
    </row>
    <row r="1225" spans="1:22" ht="12.75" x14ac:dyDescent="0.2">
      <c r="A1225" s="2">
        <v>43332.909612824078</v>
      </c>
      <c r="B1225" s="1" t="s">
        <v>36</v>
      </c>
      <c r="C1225" s="1" t="s">
        <v>2504</v>
      </c>
      <c r="D1225" s="1">
        <v>47</v>
      </c>
      <c r="E1225" s="1">
        <v>12</v>
      </c>
      <c r="F1225" s="1">
        <v>15</v>
      </c>
      <c r="G1225" s="4" t="s">
        <v>34</v>
      </c>
      <c r="H1225" s="1" t="s">
        <v>26</v>
      </c>
      <c r="I1225" s="1" t="s">
        <v>0</v>
      </c>
      <c r="K1225" s="1" t="s">
        <v>27</v>
      </c>
      <c r="L1225" s="1" t="s">
        <v>28</v>
      </c>
      <c r="M1225" s="1" t="s">
        <v>29</v>
      </c>
      <c r="N1225" s="1" t="s">
        <v>19</v>
      </c>
      <c r="O1225" s="1">
        <v>100</v>
      </c>
      <c r="P1225" s="1" t="s">
        <v>390</v>
      </c>
      <c r="Q1225" s="1" t="s">
        <v>21</v>
      </c>
      <c r="R1225" s="1" t="s">
        <v>143</v>
      </c>
      <c r="S1225" s="1" t="s">
        <v>291</v>
      </c>
      <c r="T1225" s="1"/>
      <c r="U1225" s="3" t="s">
        <v>1540</v>
      </c>
      <c r="V1225">
        <v>43332</v>
      </c>
    </row>
    <row r="1226" spans="1:22" ht="12.75" x14ac:dyDescent="0.2">
      <c r="A1226" s="2">
        <v>43332.911421365745</v>
      </c>
      <c r="B1226" s="1" t="s">
        <v>292</v>
      </c>
      <c r="C1226" s="1" t="s">
        <v>2505</v>
      </c>
      <c r="D1226" s="1">
        <v>10</v>
      </c>
      <c r="E1226" s="1" t="s">
        <v>144</v>
      </c>
      <c r="F1226" s="1">
        <v>15</v>
      </c>
      <c r="G1226" s="4" t="s">
        <v>34</v>
      </c>
      <c r="H1226" s="1" t="s">
        <v>26</v>
      </c>
      <c r="I1226" s="1" t="s">
        <v>0</v>
      </c>
      <c r="K1226" s="1" t="s">
        <v>293</v>
      </c>
      <c r="L1226" s="1" t="s">
        <v>57</v>
      </c>
      <c r="M1226" s="1" t="s">
        <v>457</v>
      </c>
      <c r="N1226" s="1" t="s">
        <v>19</v>
      </c>
      <c r="O1226" s="1">
        <v>0</v>
      </c>
      <c r="P1226" s="1" t="s">
        <v>1447</v>
      </c>
      <c r="Q1226" s="1" t="s">
        <v>21</v>
      </c>
      <c r="R1226" s="1" t="s">
        <v>143</v>
      </c>
      <c r="S1226" s="1" t="s">
        <v>291</v>
      </c>
      <c r="T1226" s="1"/>
      <c r="U1226" s="3" t="s">
        <v>1540</v>
      </c>
      <c r="V1226">
        <v>43332</v>
      </c>
    </row>
    <row r="1227" spans="1:22" ht="12.75" x14ac:dyDescent="0.2">
      <c r="A1227" s="2">
        <v>43332.914262430553</v>
      </c>
      <c r="B1227" s="1" t="s">
        <v>22</v>
      </c>
      <c r="C1227" s="1" t="s">
        <v>2506</v>
      </c>
      <c r="D1227" s="1">
        <v>15</v>
      </c>
      <c r="E1227" s="1">
        <v>12</v>
      </c>
      <c r="F1227" s="1">
        <v>15</v>
      </c>
      <c r="G1227" s="4" t="s">
        <v>34</v>
      </c>
      <c r="H1227" s="1" t="s">
        <v>26</v>
      </c>
      <c r="I1227" s="1" t="s">
        <v>0</v>
      </c>
      <c r="K1227" s="1" t="s">
        <v>293</v>
      </c>
      <c r="L1227" s="1" t="s">
        <v>57</v>
      </c>
      <c r="M1227" s="1" t="s">
        <v>457</v>
      </c>
      <c r="N1227" s="1" t="s">
        <v>19</v>
      </c>
      <c r="O1227" s="1">
        <v>0</v>
      </c>
      <c r="P1227" s="1" t="s">
        <v>757</v>
      </c>
      <c r="Q1227" s="1" t="s">
        <v>21</v>
      </c>
      <c r="R1227" s="1" t="s">
        <v>143</v>
      </c>
      <c r="S1227" s="1" t="s">
        <v>291</v>
      </c>
      <c r="T1227" s="1"/>
      <c r="U1227" s="3" t="s">
        <v>1540</v>
      </c>
      <c r="V1227">
        <v>43332</v>
      </c>
    </row>
    <row r="1228" spans="1:22" ht="12.75" x14ac:dyDescent="0.2">
      <c r="A1228" s="2">
        <v>43332.915840590278</v>
      </c>
      <c r="B1228" s="1" t="s">
        <v>292</v>
      </c>
      <c r="C1228" s="1" t="s">
        <v>2507</v>
      </c>
      <c r="D1228" s="1">
        <v>12</v>
      </c>
      <c r="E1228" s="1">
        <v>12</v>
      </c>
      <c r="F1228" s="1">
        <v>15</v>
      </c>
      <c r="G1228" s="4" t="s">
        <v>34</v>
      </c>
      <c r="H1228" s="1" t="s">
        <v>26</v>
      </c>
      <c r="I1228" s="1" t="s">
        <v>0</v>
      </c>
      <c r="K1228" s="1" t="s">
        <v>293</v>
      </c>
      <c r="L1228" s="1" t="s">
        <v>57</v>
      </c>
      <c r="M1228" s="1" t="s">
        <v>457</v>
      </c>
      <c r="N1228" s="1" t="s">
        <v>19</v>
      </c>
      <c r="O1228" s="1">
        <v>0</v>
      </c>
      <c r="P1228" s="1" t="s">
        <v>2508</v>
      </c>
      <c r="Q1228" s="1" t="s">
        <v>21</v>
      </c>
      <c r="R1228" s="1" t="s">
        <v>143</v>
      </c>
      <c r="S1228" s="1" t="s">
        <v>291</v>
      </c>
      <c r="T1228" s="1"/>
      <c r="U1228" s="3" t="s">
        <v>1540</v>
      </c>
      <c r="V1228">
        <v>43332</v>
      </c>
    </row>
    <row r="1229" spans="1:22" ht="15.75" customHeight="1" x14ac:dyDescent="0.2">
      <c r="A1229">
        <v>43332.917601273148</v>
      </c>
      <c r="B1229" t="s">
        <v>15</v>
      </c>
      <c r="C1229" t="s">
        <v>2509</v>
      </c>
      <c r="D1229">
        <v>38</v>
      </c>
      <c r="E1229" t="s">
        <v>1897</v>
      </c>
      <c r="F1229">
        <v>15</v>
      </c>
      <c r="G1229" s="4" t="s">
        <v>34</v>
      </c>
      <c r="H1229" t="s">
        <v>26</v>
      </c>
      <c r="I1229" t="s">
        <v>0</v>
      </c>
      <c r="K1229" t="s">
        <v>145</v>
      </c>
      <c r="L1229" t="s">
        <v>28</v>
      </c>
      <c r="M1229" t="s">
        <v>18</v>
      </c>
      <c r="N1229" t="s">
        <v>39</v>
      </c>
      <c r="O1229">
        <v>500</v>
      </c>
      <c r="P1229" t="s">
        <v>331</v>
      </c>
      <c r="Q1229" t="s">
        <v>21</v>
      </c>
      <c r="R1229" t="s">
        <v>143</v>
      </c>
      <c r="S1229" t="s">
        <v>291</v>
      </c>
      <c r="U1229" t="s">
        <v>1540</v>
      </c>
      <c r="V1229">
        <v>43332</v>
      </c>
    </row>
    <row r="1230" spans="1:22" ht="15.75" customHeight="1" x14ac:dyDescent="0.2">
      <c r="A1230">
        <v>43332.919441759259</v>
      </c>
      <c r="B1230" t="s">
        <v>15</v>
      </c>
      <c r="C1230" t="s">
        <v>2510</v>
      </c>
      <c r="D1230">
        <v>39</v>
      </c>
      <c r="E1230" t="s">
        <v>463</v>
      </c>
      <c r="F1230">
        <v>15</v>
      </c>
      <c r="G1230" s="4" t="s">
        <v>34</v>
      </c>
      <c r="H1230" t="s">
        <v>26</v>
      </c>
      <c r="I1230" t="s">
        <v>0</v>
      </c>
      <c r="K1230" t="s">
        <v>16</v>
      </c>
      <c r="L1230" t="s">
        <v>28</v>
      </c>
      <c r="M1230" t="s">
        <v>289</v>
      </c>
      <c r="N1230" t="s">
        <v>51</v>
      </c>
      <c r="O1230">
        <v>100</v>
      </c>
      <c r="P1230" t="s">
        <v>331</v>
      </c>
      <c r="Q1230" t="s">
        <v>21</v>
      </c>
      <c r="R1230" t="s">
        <v>143</v>
      </c>
      <c r="S1230" t="s">
        <v>291</v>
      </c>
      <c r="U1230" t="s">
        <v>1540</v>
      </c>
      <c r="V1230">
        <v>43332</v>
      </c>
    </row>
    <row r="1231" spans="1:22" ht="15.75" customHeight="1" x14ac:dyDescent="0.2">
      <c r="A1231">
        <v>43332.921636990737</v>
      </c>
      <c r="B1231" t="s">
        <v>22</v>
      </c>
      <c r="C1231" t="s">
        <v>2511</v>
      </c>
      <c r="D1231">
        <v>38</v>
      </c>
      <c r="E1231" t="s">
        <v>463</v>
      </c>
      <c r="F1231">
        <v>15</v>
      </c>
      <c r="G1231" s="4" t="s">
        <v>34</v>
      </c>
      <c r="H1231" t="s">
        <v>26</v>
      </c>
      <c r="I1231" t="s">
        <v>0</v>
      </c>
      <c r="K1231" t="s">
        <v>16</v>
      </c>
      <c r="L1231" t="s">
        <v>28</v>
      </c>
      <c r="M1231" t="s">
        <v>29</v>
      </c>
      <c r="N1231" t="s">
        <v>39</v>
      </c>
      <c r="O1231">
        <v>50</v>
      </c>
      <c r="P1231" t="s">
        <v>347</v>
      </c>
      <c r="Q1231" t="s">
        <v>21</v>
      </c>
      <c r="R1231" t="s">
        <v>143</v>
      </c>
      <c r="S1231" t="s">
        <v>291</v>
      </c>
      <c r="U1231" t="s">
        <v>1540</v>
      </c>
      <c r="V1231">
        <v>43332</v>
      </c>
    </row>
    <row r="1232" spans="1:22" ht="15.75" customHeight="1" x14ac:dyDescent="0.2">
      <c r="A1232">
        <v>43332.928002974542</v>
      </c>
      <c r="B1232" t="s">
        <v>833</v>
      </c>
      <c r="C1232" t="s">
        <v>2512</v>
      </c>
      <c r="D1232">
        <v>14</v>
      </c>
      <c r="E1232" t="s">
        <v>463</v>
      </c>
      <c r="F1232">
        <v>15</v>
      </c>
      <c r="G1232" s="4" t="s">
        <v>34</v>
      </c>
      <c r="H1232" t="s">
        <v>26</v>
      </c>
      <c r="I1232" t="s">
        <v>0</v>
      </c>
      <c r="K1232" t="s">
        <v>293</v>
      </c>
      <c r="L1232" t="s">
        <v>57</v>
      </c>
      <c r="M1232" t="s">
        <v>457</v>
      </c>
      <c r="N1232" t="s">
        <v>19</v>
      </c>
      <c r="O1232">
        <v>0</v>
      </c>
      <c r="P1232" t="s">
        <v>546</v>
      </c>
      <c r="Q1232" t="s">
        <v>21</v>
      </c>
      <c r="R1232" t="s">
        <v>143</v>
      </c>
      <c r="S1232" t="s">
        <v>291</v>
      </c>
      <c r="U1232" t="s">
        <v>1540</v>
      </c>
      <c r="V1232">
        <v>43332</v>
      </c>
    </row>
    <row r="1233" spans="1:22" ht="15.75" customHeight="1" x14ac:dyDescent="0.2">
      <c r="A1233">
        <v>43333.405264583329</v>
      </c>
      <c r="B1233" t="s">
        <v>36</v>
      </c>
      <c r="C1233" t="s">
        <v>2513</v>
      </c>
      <c r="D1233">
        <v>50</v>
      </c>
      <c r="E1233" t="s">
        <v>2514</v>
      </c>
      <c r="F1233">
        <v>7</v>
      </c>
      <c r="G1233" s="4" t="s">
        <v>34</v>
      </c>
      <c r="H1233" t="s">
        <v>26</v>
      </c>
      <c r="I1233" t="s">
        <v>0</v>
      </c>
      <c r="K1233" t="s">
        <v>27</v>
      </c>
      <c r="L1233" t="s">
        <v>136</v>
      </c>
      <c r="M1233" t="s">
        <v>289</v>
      </c>
      <c r="N1233" t="s">
        <v>19</v>
      </c>
      <c r="O1233">
        <v>0</v>
      </c>
      <c r="P1233" t="s">
        <v>262</v>
      </c>
      <c r="Q1233" t="s">
        <v>21</v>
      </c>
      <c r="R1233" t="s">
        <v>41</v>
      </c>
      <c r="S1233" t="s">
        <v>2515</v>
      </c>
      <c r="U1233" t="s">
        <v>1100</v>
      </c>
      <c r="V1233">
        <v>43333</v>
      </c>
    </row>
    <row r="1234" spans="1:22" ht="15.75" customHeight="1" x14ac:dyDescent="0.2">
      <c r="A1234">
        <v>43333.407407141203</v>
      </c>
      <c r="B1234" t="s">
        <v>36</v>
      </c>
      <c r="C1234" t="s">
        <v>2516</v>
      </c>
      <c r="D1234">
        <v>41</v>
      </c>
      <c r="E1234" t="s">
        <v>2517</v>
      </c>
      <c r="F1234">
        <v>7</v>
      </c>
      <c r="G1234" s="4" t="s">
        <v>34</v>
      </c>
      <c r="H1234" t="s">
        <v>26</v>
      </c>
      <c r="I1234" t="s">
        <v>0</v>
      </c>
      <c r="K1234" t="s">
        <v>27</v>
      </c>
      <c r="L1234" t="s">
        <v>57</v>
      </c>
      <c r="M1234" t="s">
        <v>457</v>
      </c>
      <c r="N1234" t="s">
        <v>19</v>
      </c>
      <c r="O1234">
        <v>0</v>
      </c>
      <c r="P1234" t="s">
        <v>101</v>
      </c>
      <c r="Q1234" t="s">
        <v>21</v>
      </c>
      <c r="R1234" t="s">
        <v>41</v>
      </c>
      <c r="S1234" t="s">
        <v>148</v>
      </c>
      <c r="U1234" t="s">
        <v>1097</v>
      </c>
      <c r="V1234">
        <v>43333</v>
      </c>
    </row>
    <row r="1235" spans="1:22" ht="15.75" customHeight="1" x14ac:dyDescent="0.2">
      <c r="A1235">
        <v>43333.41183305555</v>
      </c>
      <c r="B1235" t="s">
        <v>36</v>
      </c>
      <c r="C1235" t="s">
        <v>2518</v>
      </c>
      <c r="D1235">
        <v>46</v>
      </c>
      <c r="E1235" t="s">
        <v>2519</v>
      </c>
      <c r="F1235">
        <v>7</v>
      </c>
      <c r="G1235" s="4" t="s">
        <v>34</v>
      </c>
      <c r="H1235" t="s">
        <v>26</v>
      </c>
      <c r="I1235" t="s">
        <v>0</v>
      </c>
      <c r="K1235" t="s">
        <v>27</v>
      </c>
      <c r="L1235" t="s">
        <v>57</v>
      </c>
      <c r="M1235" t="s">
        <v>457</v>
      </c>
      <c r="N1235" t="s">
        <v>19</v>
      </c>
      <c r="O1235">
        <v>0</v>
      </c>
      <c r="P1235" t="s">
        <v>101</v>
      </c>
      <c r="Q1235" t="s">
        <v>21</v>
      </c>
      <c r="R1235" t="s">
        <v>41</v>
      </c>
      <c r="S1235" t="s">
        <v>1304</v>
      </c>
      <c r="U1235" t="s">
        <v>1097</v>
      </c>
      <c r="V1235">
        <v>43333</v>
      </c>
    </row>
    <row r="1236" spans="1:22" ht="15.75" customHeight="1" x14ac:dyDescent="0.2">
      <c r="A1236">
        <v>43333.41437569444</v>
      </c>
      <c r="B1236" t="s">
        <v>15</v>
      </c>
      <c r="C1236" t="s">
        <v>2520</v>
      </c>
      <c r="D1236">
        <v>56</v>
      </c>
      <c r="E1236" t="s">
        <v>2027</v>
      </c>
      <c r="F1236">
        <v>7</v>
      </c>
      <c r="G1236" s="4" t="s">
        <v>34</v>
      </c>
      <c r="H1236" t="s">
        <v>26</v>
      </c>
      <c r="I1236" t="s">
        <v>0</v>
      </c>
      <c r="K1236" t="s">
        <v>27</v>
      </c>
      <c r="L1236" t="s">
        <v>17</v>
      </c>
      <c r="M1236" t="s">
        <v>289</v>
      </c>
      <c r="N1236" t="s">
        <v>19</v>
      </c>
      <c r="O1236">
        <v>0</v>
      </c>
      <c r="P1236" t="s">
        <v>101</v>
      </c>
      <c r="Q1236" t="s">
        <v>21</v>
      </c>
      <c r="R1236" t="s">
        <v>41</v>
      </c>
      <c r="S1236" t="s">
        <v>148</v>
      </c>
      <c r="U1236" t="s">
        <v>1631</v>
      </c>
      <c r="V1236">
        <v>43333</v>
      </c>
    </row>
    <row r="1237" spans="1:22" ht="15.75" customHeight="1" x14ac:dyDescent="0.2">
      <c r="A1237">
        <v>43333.419061469904</v>
      </c>
      <c r="B1237" t="s">
        <v>36</v>
      </c>
      <c r="C1237" t="s">
        <v>2521</v>
      </c>
      <c r="D1237">
        <v>55</v>
      </c>
      <c r="E1237" t="s">
        <v>1303</v>
      </c>
      <c r="F1237">
        <v>7</v>
      </c>
      <c r="G1237" s="4" t="s">
        <v>34</v>
      </c>
      <c r="H1237" t="s">
        <v>26</v>
      </c>
      <c r="I1237" t="s">
        <v>0</v>
      </c>
      <c r="K1237" t="s">
        <v>27</v>
      </c>
      <c r="L1237" t="s">
        <v>17</v>
      </c>
      <c r="M1237" t="s">
        <v>289</v>
      </c>
      <c r="N1237" t="s">
        <v>19</v>
      </c>
      <c r="O1237">
        <v>0</v>
      </c>
      <c r="P1237" t="s">
        <v>101</v>
      </c>
      <c r="Q1237" t="s">
        <v>21</v>
      </c>
      <c r="R1237" t="s">
        <v>41</v>
      </c>
      <c r="S1237" t="s">
        <v>148</v>
      </c>
      <c r="U1237" t="s">
        <v>1100</v>
      </c>
      <c r="V1237">
        <v>43333</v>
      </c>
    </row>
    <row r="1238" spans="1:22" ht="15.75" customHeight="1" x14ac:dyDescent="0.2">
      <c r="A1238">
        <v>43333.432971388887</v>
      </c>
      <c r="B1238" t="s">
        <v>36</v>
      </c>
      <c r="C1238" t="s">
        <v>2522</v>
      </c>
      <c r="D1238">
        <v>47</v>
      </c>
      <c r="E1238" t="s">
        <v>2523</v>
      </c>
      <c r="F1238">
        <v>7</v>
      </c>
      <c r="G1238" s="4" t="s">
        <v>34</v>
      </c>
      <c r="H1238" t="s">
        <v>26</v>
      </c>
      <c r="I1238" t="s">
        <v>0</v>
      </c>
      <c r="K1238" t="s">
        <v>27</v>
      </c>
      <c r="L1238" t="s">
        <v>57</v>
      </c>
      <c r="M1238" t="s">
        <v>457</v>
      </c>
      <c r="N1238" t="s">
        <v>19</v>
      </c>
      <c r="O1238">
        <v>0</v>
      </c>
      <c r="P1238" t="s">
        <v>30</v>
      </c>
      <c r="Q1238" t="s">
        <v>21</v>
      </c>
      <c r="R1238" t="s">
        <v>41</v>
      </c>
      <c r="S1238" t="s">
        <v>148</v>
      </c>
      <c r="U1238" t="s">
        <v>1097</v>
      </c>
      <c r="V1238">
        <v>43333</v>
      </c>
    </row>
    <row r="1239" spans="1:22" ht="15.75" customHeight="1" x14ac:dyDescent="0.2">
      <c r="A1239">
        <v>43333.436974097218</v>
      </c>
      <c r="B1239" t="s">
        <v>15</v>
      </c>
      <c r="C1239" t="s">
        <v>2524</v>
      </c>
      <c r="D1239">
        <v>62</v>
      </c>
      <c r="E1239">
        <v>258</v>
      </c>
      <c r="F1239">
        <v>7</v>
      </c>
      <c r="G1239" s="4" t="s">
        <v>34</v>
      </c>
      <c r="H1239" t="s">
        <v>26</v>
      </c>
      <c r="I1239" t="s">
        <v>0</v>
      </c>
      <c r="K1239" t="s">
        <v>27</v>
      </c>
      <c r="L1239" t="s">
        <v>17</v>
      </c>
      <c r="M1239" t="s">
        <v>289</v>
      </c>
      <c r="N1239" t="s">
        <v>19</v>
      </c>
      <c r="O1239">
        <v>0</v>
      </c>
      <c r="P1239" t="s">
        <v>101</v>
      </c>
      <c r="Q1239" t="s">
        <v>21</v>
      </c>
      <c r="R1239" t="s">
        <v>41</v>
      </c>
      <c r="S1239" t="s">
        <v>148</v>
      </c>
      <c r="U1239" t="s">
        <v>1097</v>
      </c>
      <c r="V1239">
        <v>43333</v>
      </c>
    </row>
    <row r="1240" spans="1:22" ht="15.75" customHeight="1" x14ac:dyDescent="0.2">
      <c r="A1240">
        <v>43333.440411226853</v>
      </c>
      <c r="B1240" t="s">
        <v>15</v>
      </c>
      <c r="C1240" t="s">
        <v>2525</v>
      </c>
      <c r="D1240">
        <v>578</v>
      </c>
      <c r="E1240">
        <v>578</v>
      </c>
      <c r="F1240">
        <v>7</v>
      </c>
      <c r="G1240" s="4" t="s">
        <v>34</v>
      </c>
      <c r="H1240" t="s">
        <v>26</v>
      </c>
      <c r="I1240" t="s">
        <v>0</v>
      </c>
      <c r="K1240" t="s">
        <v>27</v>
      </c>
      <c r="L1240" t="s">
        <v>17</v>
      </c>
      <c r="M1240" t="s">
        <v>289</v>
      </c>
      <c r="N1240" t="s">
        <v>19</v>
      </c>
      <c r="O1240">
        <v>0</v>
      </c>
      <c r="P1240" t="s">
        <v>101</v>
      </c>
      <c r="Q1240" t="s">
        <v>21</v>
      </c>
      <c r="R1240" t="s">
        <v>41</v>
      </c>
      <c r="S1240" t="s">
        <v>148</v>
      </c>
      <c r="U1240" t="s">
        <v>1097</v>
      </c>
      <c r="V1240">
        <v>43333</v>
      </c>
    </row>
    <row r="1241" spans="1:22" ht="15.75" customHeight="1" x14ac:dyDescent="0.2">
      <c r="A1241">
        <v>43333.44256023148</v>
      </c>
      <c r="B1241" t="s">
        <v>36</v>
      </c>
      <c r="C1241" t="s">
        <v>2526</v>
      </c>
      <c r="D1241">
        <v>47</v>
      </c>
      <c r="E1241" t="s">
        <v>2527</v>
      </c>
      <c r="F1241">
        <v>7</v>
      </c>
      <c r="G1241" s="4" t="s">
        <v>34</v>
      </c>
      <c r="H1241" t="s">
        <v>26</v>
      </c>
      <c r="I1241" t="s">
        <v>0</v>
      </c>
      <c r="K1241" t="s">
        <v>27</v>
      </c>
      <c r="L1241" t="s">
        <v>57</v>
      </c>
      <c r="M1241" t="s">
        <v>457</v>
      </c>
      <c r="N1241" t="s">
        <v>19</v>
      </c>
      <c r="O1241">
        <v>0</v>
      </c>
      <c r="P1241" t="s">
        <v>452</v>
      </c>
      <c r="Q1241" t="s">
        <v>21</v>
      </c>
      <c r="R1241" t="s">
        <v>2528</v>
      </c>
      <c r="S1241" t="s">
        <v>2529</v>
      </c>
      <c r="U1241" t="s">
        <v>2530</v>
      </c>
      <c r="V1241">
        <v>43332</v>
      </c>
    </row>
    <row r="1242" spans="1:22" ht="15.75" customHeight="1" x14ac:dyDescent="0.2">
      <c r="A1242">
        <v>43333.44472402778</v>
      </c>
      <c r="B1242" t="s">
        <v>15</v>
      </c>
      <c r="C1242" t="s">
        <v>2531</v>
      </c>
      <c r="D1242">
        <v>43</v>
      </c>
      <c r="E1242" t="s">
        <v>2532</v>
      </c>
      <c r="F1242">
        <v>7</v>
      </c>
      <c r="G1242" s="4" t="s">
        <v>34</v>
      </c>
      <c r="H1242" t="s">
        <v>26</v>
      </c>
      <c r="I1242" t="s">
        <v>0</v>
      </c>
      <c r="K1242" t="s">
        <v>27</v>
      </c>
      <c r="L1242" t="s">
        <v>17</v>
      </c>
      <c r="M1242" t="s">
        <v>457</v>
      </c>
      <c r="N1242" t="s">
        <v>19</v>
      </c>
      <c r="O1242">
        <v>0</v>
      </c>
      <c r="P1242" t="s">
        <v>294</v>
      </c>
      <c r="Q1242" t="s">
        <v>21</v>
      </c>
      <c r="R1242" t="s">
        <v>41</v>
      </c>
      <c r="S1242" t="s">
        <v>148</v>
      </c>
      <c r="U1242" t="s">
        <v>1631</v>
      </c>
      <c r="V1242">
        <v>43333</v>
      </c>
    </row>
    <row r="1243" spans="1:22" ht="15.75" customHeight="1" x14ac:dyDescent="0.2">
      <c r="A1243">
        <v>43333.446375486106</v>
      </c>
      <c r="B1243" t="s">
        <v>15</v>
      </c>
      <c r="C1243" t="s">
        <v>2533</v>
      </c>
      <c r="D1243">
        <v>58</v>
      </c>
      <c r="E1243">
        <v>731</v>
      </c>
      <c r="F1243">
        <v>7</v>
      </c>
      <c r="G1243" s="4" t="s">
        <v>34</v>
      </c>
      <c r="H1243" t="s">
        <v>26</v>
      </c>
      <c r="I1243" t="s">
        <v>0</v>
      </c>
      <c r="K1243" t="s">
        <v>27</v>
      </c>
      <c r="L1243" t="s">
        <v>17</v>
      </c>
      <c r="M1243" t="s">
        <v>289</v>
      </c>
      <c r="N1243" t="s">
        <v>19</v>
      </c>
      <c r="O1243">
        <v>0</v>
      </c>
      <c r="P1243" t="s">
        <v>101</v>
      </c>
      <c r="Q1243" t="s">
        <v>21</v>
      </c>
      <c r="R1243" t="s">
        <v>41</v>
      </c>
      <c r="S1243" t="s">
        <v>148</v>
      </c>
      <c r="U1243" t="s">
        <v>1097</v>
      </c>
      <c r="V1243">
        <v>43333</v>
      </c>
    </row>
    <row r="1244" spans="1:22" ht="15.75" customHeight="1" x14ac:dyDescent="0.2">
      <c r="A1244">
        <v>43333.448434039354</v>
      </c>
      <c r="B1244" t="s">
        <v>15</v>
      </c>
      <c r="C1244" t="s">
        <v>2534</v>
      </c>
      <c r="D1244">
        <v>53</v>
      </c>
      <c r="E1244" t="s">
        <v>2535</v>
      </c>
      <c r="F1244">
        <v>7</v>
      </c>
      <c r="G1244" s="4" t="s">
        <v>34</v>
      </c>
      <c r="H1244" t="s">
        <v>26</v>
      </c>
      <c r="I1244" t="s">
        <v>0</v>
      </c>
      <c r="K1244" t="s">
        <v>27</v>
      </c>
      <c r="L1244" t="s">
        <v>17</v>
      </c>
      <c r="M1244" t="s">
        <v>289</v>
      </c>
      <c r="N1244" t="s">
        <v>19</v>
      </c>
      <c r="O1244">
        <v>0</v>
      </c>
      <c r="P1244" t="s">
        <v>294</v>
      </c>
      <c r="Q1244" t="s">
        <v>21</v>
      </c>
      <c r="R1244" t="s">
        <v>41</v>
      </c>
      <c r="S1244" t="s">
        <v>148</v>
      </c>
      <c r="U1244" t="s">
        <v>1097</v>
      </c>
      <c r="V1244">
        <v>43333</v>
      </c>
    </row>
    <row r="1245" spans="1:22" ht="15.75" customHeight="1" x14ac:dyDescent="0.2">
      <c r="A1245">
        <v>43333.466725416671</v>
      </c>
      <c r="B1245" t="s">
        <v>15</v>
      </c>
      <c r="C1245" t="s">
        <v>2536</v>
      </c>
      <c r="D1245">
        <v>59</v>
      </c>
      <c r="E1245">
        <v>91</v>
      </c>
      <c r="F1245">
        <v>2</v>
      </c>
      <c r="G1245" t="s">
        <v>111</v>
      </c>
      <c r="H1245" t="s">
        <v>26</v>
      </c>
      <c r="I1245" t="s">
        <v>0</v>
      </c>
      <c r="K1245" t="s">
        <v>50</v>
      </c>
      <c r="L1245" t="s">
        <v>57</v>
      </c>
      <c r="M1245" t="s">
        <v>457</v>
      </c>
      <c r="N1245" t="s">
        <v>19</v>
      </c>
      <c r="O1245">
        <v>0</v>
      </c>
      <c r="P1245" t="s">
        <v>141</v>
      </c>
      <c r="Q1245" t="s">
        <v>21</v>
      </c>
      <c r="R1245" t="s">
        <v>1234</v>
      </c>
      <c r="S1245" t="s">
        <v>850</v>
      </c>
      <c r="U1245" t="s">
        <v>1234</v>
      </c>
      <c r="V1245">
        <v>43308</v>
      </c>
    </row>
    <row r="1246" spans="1:22" ht="15.75" customHeight="1" x14ac:dyDescent="0.2">
      <c r="A1246">
        <v>43333.468838912042</v>
      </c>
      <c r="B1246" t="s">
        <v>36</v>
      </c>
      <c r="C1246" t="s">
        <v>2537</v>
      </c>
      <c r="D1246">
        <v>55</v>
      </c>
      <c r="E1246" t="s">
        <v>1455</v>
      </c>
      <c r="F1246">
        <v>2</v>
      </c>
      <c r="G1246" t="s">
        <v>111</v>
      </c>
      <c r="H1246" t="s">
        <v>26</v>
      </c>
      <c r="I1246" t="s">
        <v>0</v>
      </c>
      <c r="K1246" t="s">
        <v>27</v>
      </c>
      <c r="L1246" t="s">
        <v>57</v>
      </c>
      <c r="M1246" t="s">
        <v>457</v>
      </c>
      <c r="N1246" t="s">
        <v>19</v>
      </c>
      <c r="O1246">
        <v>0</v>
      </c>
      <c r="P1246" t="s">
        <v>84</v>
      </c>
      <c r="Q1246" t="s">
        <v>21</v>
      </c>
      <c r="R1246" t="s">
        <v>1234</v>
      </c>
      <c r="S1246" t="s">
        <v>850</v>
      </c>
      <c r="U1246" t="s">
        <v>1234</v>
      </c>
      <c r="V1246">
        <v>43308</v>
      </c>
    </row>
    <row r="1247" spans="1:22" ht="15.75" customHeight="1" x14ac:dyDescent="0.2">
      <c r="A1247">
        <v>43333.481142372686</v>
      </c>
      <c r="B1247" t="s">
        <v>22</v>
      </c>
      <c r="C1247" t="s">
        <v>2538</v>
      </c>
      <c r="D1247">
        <v>49</v>
      </c>
      <c r="E1247">
        <v>60</v>
      </c>
      <c r="F1247">
        <v>2</v>
      </c>
      <c r="G1247" t="s">
        <v>111</v>
      </c>
      <c r="H1247" t="s">
        <v>26</v>
      </c>
      <c r="I1247" t="s">
        <v>0</v>
      </c>
      <c r="K1247" t="s">
        <v>27</v>
      </c>
      <c r="L1247" t="s">
        <v>57</v>
      </c>
      <c r="M1247" t="s">
        <v>457</v>
      </c>
      <c r="N1247" t="s">
        <v>19</v>
      </c>
      <c r="O1247">
        <v>0</v>
      </c>
      <c r="P1247" t="s">
        <v>101</v>
      </c>
      <c r="Q1247" t="s">
        <v>21</v>
      </c>
      <c r="R1247" t="s">
        <v>1234</v>
      </c>
      <c r="S1247" t="s">
        <v>850</v>
      </c>
      <c r="U1247" t="s">
        <v>1234</v>
      </c>
      <c r="V1247">
        <v>43308</v>
      </c>
    </row>
    <row r="1248" spans="1:22" ht="15.75" customHeight="1" x14ac:dyDescent="0.2">
      <c r="A1248">
        <v>43333.484211724535</v>
      </c>
      <c r="B1248" t="s">
        <v>15</v>
      </c>
      <c r="C1248" t="s">
        <v>2539</v>
      </c>
      <c r="D1248">
        <v>71</v>
      </c>
      <c r="E1248">
        <v>65</v>
      </c>
      <c r="F1248">
        <v>5</v>
      </c>
      <c r="G1248" s="4" t="s">
        <v>93</v>
      </c>
      <c r="H1248" t="s">
        <v>26</v>
      </c>
      <c r="I1248" t="s">
        <v>0</v>
      </c>
      <c r="K1248" t="s">
        <v>27</v>
      </c>
      <c r="L1248" t="s">
        <v>57</v>
      </c>
      <c r="M1248" t="s">
        <v>457</v>
      </c>
      <c r="N1248" t="s">
        <v>19</v>
      </c>
      <c r="O1248">
        <v>0</v>
      </c>
      <c r="P1248" t="s">
        <v>2540</v>
      </c>
      <c r="Q1248" t="s">
        <v>21</v>
      </c>
      <c r="R1248" t="s">
        <v>2541</v>
      </c>
      <c r="S1248" t="s">
        <v>775</v>
      </c>
      <c r="U1248" t="s">
        <v>2541</v>
      </c>
      <c r="V1248">
        <v>43332</v>
      </c>
    </row>
    <row r="1249" spans="1:22" ht="15.75" customHeight="1" x14ac:dyDescent="0.2">
      <c r="A1249">
        <v>43333.487519155096</v>
      </c>
      <c r="B1249" t="s">
        <v>15</v>
      </c>
      <c r="C1249" t="s">
        <v>2542</v>
      </c>
      <c r="D1249">
        <v>69</v>
      </c>
      <c r="E1249">
        <v>9809</v>
      </c>
      <c r="F1249">
        <v>6</v>
      </c>
      <c r="G1249" s="4" t="s">
        <v>93</v>
      </c>
      <c r="H1249" t="s">
        <v>26</v>
      </c>
      <c r="I1249" t="s">
        <v>0</v>
      </c>
      <c r="K1249" t="s">
        <v>27</v>
      </c>
      <c r="L1249" t="s">
        <v>28</v>
      </c>
      <c r="M1249" t="s">
        <v>94</v>
      </c>
      <c r="N1249" t="s">
        <v>39</v>
      </c>
      <c r="O1249">
        <v>500</v>
      </c>
      <c r="P1249" t="s">
        <v>183</v>
      </c>
      <c r="Q1249" t="s">
        <v>21</v>
      </c>
      <c r="R1249" t="s">
        <v>2542</v>
      </c>
      <c r="S1249" t="s">
        <v>2543</v>
      </c>
      <c r="U1249" t="s">
        <v>2541</v>
      </c>
      <c r="V1249">
        <v>43333</v>
      </c>
    </row>
    <row r="1250" spans="1:22" ht="15.75" customHeight="1" x14ac:dyDescent="0.2">
      <c r="A1250">
        <v>43333.491860243055</v>
      </c>
      <c r="B1250" t="s">
        <v>36</v>
      </c>
      <c r="C1250" t="s">
        <v>2544</v>
      </c>
      <c r="D1250">
        <v>46</v>
      </c>
      <c r="E1250" t="s">
        <v>220</v>
      </c>
      <c r="F1250">
        <v>11</v>
      </c>
      <c r="G1250" t="s">
        <v>111</v>
      </c>
      <c r="H1250" t="s">
        <v>26</v>
      </c>
      <c r="I1250" t="s">
        <v>0</v>
      </c>
      <c r="K1250" t="s">
        <v>27</v>
      </c>
      <c r="L1250" t="s">
        <v>57</v>
      </c>
      <c r="M1250" t="s">
        <v>457</v>
      </c>
      <c r="N1250" t="s">
        <v>19</v>
      </c>
      <c r="O1250">
        <v>0</v>
      </c>
      <c r="P1250" t="s">
        <v>141</v>
      </c>
      <c r="Q1250" t="s">
        <v>21</v>
      </c>
      <c r="R1250" t="s">
        <v>1234</v>
      </c>
      <c r="S1250" t="s">
        <v>850</v>
      </c>
      <c r="U1250" t="s">
        <v>1234</v>
      </c>
      <c r="V1250">
        <v>43308</v>
      </c>
    </row>
    <row r="1251" spans="1:22" ht="15.75" customHeight="1" x14ac:dyDescent="0.2">
      <c r="A1251">
        <v>43333.49347400463</v>
      </c>
      <c r="B1251" t="s">
        <v>36</v>
      </c>
      <c r="C1251" t="s">
        <v>2545</v>
      </c>
      <c r="D1251">
        <v>43</v>
      </c>
      <c r="E1251" t="s">
        <v>1159</v>
      </c>
      <c r="F1251">
        <v>11</v>
      </c>
      <c r="G1251" t="s">
        <v>111</v>
      </c>
      <c r="H1251" t="s">
        <v>26</v>
      </c>
      <c r="I1251" t="s">
        <v>0</v>
      </c>
      <c r="K1251" t="s">
        <v>27</v>
      </c>
      <c r="L1251" t="s">
        <v>57</v>
      </c>
      <c r="M1251" t="s">
        <v>457</v>
      </c>
      <c r="N1251" t="s">
        <v>19</v>
      </c>
      <c r="O1251">
        <v>0</v>
      </c>
      <c r="P1251" t="s">
        <v>141</v>
      </c>
      <c r="Q1251" t="s">
        <v>21</v>
      </c>
      <c r="R1251" t="s">
        <v>1234</v>
      </c>
      <c r="S1251" t="s">
        <v>850</v>
      </c>
      <c r="U1251" t="s">
        <v>1234</v>
      </c>
      <c r="V1251">
        <v>43308</v>
      </c>
    </row>
    <row r="1252" spans="1:22" ht="15.75" customHeight="1" x14ac:dyDescent="0.2">
      <c r="A1252">
        <v>43333.495007847217</v>
      </c>
      <c r="B1252" t="s">
        <v>36</v>
      </c>
      <c r="C1252" t="s">
        <v>2546</v>
      </c>
      <c r="D1252">
        <v>43</v>
      </c>
      <c r="E1252">
        <v>15</v>
      </c>
      <c r="F1252">
        <v>11</v>
      </c>
      <c r="G1252" t="s">
        <v>111</v>
      </c>
      <c r="H1252" t="s">
        <v>26</v>
      </c>
      <c r="I1252" t="s">
        <v>0</v>
      </c>
      <c r="K1252" t="s">
        <v>27</v>
      </c>
      <c r="L1252" t="s">
        <v>57</v>
      </c>
      <c r="M1252" t="s">
        <v>457</v>
      </c>
      <c r="N1252" t="s">
        <v>19</v>
      </c>
      <c r="O1252">
        <v>0</v>
      </c>
      <c r="P1252" t="s">
        <v>141</v>
      </c>
      <c r="Q1252" t="s">
        <v>21</v>
      </c>
      <c r="R1252" t="s">
        <v>1234</v>
      </c>
      <c r="S1252" t="s">
        <v>850</v>
      </c>
      <c r="U1252" t="s">
        <v>1234</v>
      </c>
      <c r="V1252">
        <v>43308</v>
      </c>
    </row>
    <row r="1253" spans="1:22" ht="15.75" customHeight="1" x14ac:dyDescent="0.2">
      <c r="A1253">
        <v>43333.517350324073</v>
      </c>
      <c r="B1253" t="s">
        <v>36</v>
      </c>
      <c r="C1253" t="s">
        <v>2547</v>
      </c>
      <c r="D1253">
        <v>55</v>
      </c>
      <c r="E1253">
        <v>235</v>
      </c>
      <c r="F1253">
        <v>6</v>
      </c>
      <c r="G1253" s="4" t="s">
        <v>34</v>
      </c>
      <c r="H1253" t="s">
        <v>26</v>
      </c>
      <c r="I1253" t="s">
        <v>0</v>
      </c>
      <c r="K1253" t="s">
        <v>27</v>
      </c>
      <c r="L1253" t="s">
        <v>17</v>
      </c>
      <c r="M1253" t="s">
        <v>289</v>
      </c>
      <c r="N1253" t="s">
        <v>19</v>
      </c>
      <c r="O1253">
        <v>0</v>
      </c>
      <c r="P1253" t="s">
        <v>262</v>
      </c>
      <c r="Q1253" t="s">
        <v>21</v>
      </c>
      <c r="R1253" t="s">
        <v>2547</v>
      </c>
      <c r="S1253" t="s">
        <v>1181</v>
      </c>
      <c r="U1253" t="s">
        <v>2547</v>
      </c>
      <c r="V1253">
        <v>43333</v>
      </c>
    </row>
    <row r="1254" spans="1:22" ht="15.75" customHeight="1" x14ac:dyDescent="0.2">
      <c r="A1254">
        <v>43333.521263912036</v>
      </c>
      <c r="B1254" t="s">
        <v>36</v>
      </c>
      <c r="C1254" t="s">
        <v>2548</v>
      </c>
      <c r="D1254">
        <v>74</v>
      </c>
      <c r="E1254">
        <v>110</v>
      </c>
      <c r="F1254">
        <v>6</v>
      </c>
      <c r="G1254" s="4" t="s">
        <v>34</v>
      </c>
      <c r="H1254" t="s">
        <v>26</v>
      </c>
      <c r="I1254" t="s">
        <v>0</v>
      </c>
      <c r="K1254" t="s">
        <v>27</v>
      </c>
      <c r="L1254" t="s">
        <v>57</v>
      </c>
      <c r="M1254" t="s">
        <v>457</v>
      </c>
      <c r="N1254" t="s">
        <v>19</v>
      </c>
      <c r="O1254">
        <v>0</v>
      </c>
      <c r="P1254" t="s">
        <v>219</v>
      </c>
      <c r="Q1254" t="s">
        <v>21</v>
      </c>
      <c r="R1254" t="s">
        <v>2549</v>
      </c>
      <c r="S1254" t="s">
        <v>1181</v>
      </c>
      <c r="U1254" t="s">
        <v>2547</v>
      </c>
      <c r="V1254">
        <v>43333</v>
      </c>
    </row>
    <row r="1255" spans="1:22" ht="15.75" customHeight="1" x14ac:dyDescent="0.2">
      <c r="A1255">
        <v>43333.523742824073</v>
      </c>
      <c r="B1255" t="s">
        <v>36</v>
      </c>
      <c r="C1255" t="s">
        <v>2550</v>
      </c>
      <c r="D1255">
        <v>68</v>
      </c>
      <c r="E1255">
        <v>172</v>
      </c>
      <c r="F1255">
        <v>6</v>
      </c>
      <c r="G1255" s="4" t="s">
        <v>34</v>
      </c>
      <c r="H1255" t="s">
        <v>26</v>
      </c>
      <c r="I1255" t="s">
        <v>0</v>
      </c>
      <c r="K1255" t="s">
        <v>27</v>
      </c>
      <c r="L1255" t="s">
        <v>57</v>
      </c>
      <c r="M1255" t="s">
        <v>457</v>
      </c>
      <c r="N1255" t="s">
        <v>19</v>
      </c>
      <c r="O1255">
        <v>0</v>
      </c>
      <c r="P1255" t="s">
        <v>58</v>
      </c>
      <c r="Q1255" t="s">
        <v>21</v>
      </c>
      <c r="R1255" t="s">
        <v>2547</v>
      </c>
      <c r="S1255" t="s">
        <v>1181</v>
      </c>
      <c r="U1255" t="s">
        <v>2547</v>
      </c>
      <c r="V1255">
        <v>43333</v>
      </c>
    </row>
    <row r="1256" spans="1:22" ht="15.75" customHeight="1" x14ac:dyDescent="0.2">
      <c r="A1256">
        <v>43333.52753738426</v>
      </c>
      <c r="B1256" t="s">
        <v>36</v>
      </c>
      <c r="C1256" t="s">
        <v>2551</v>
      </c>
      <c r="D1256">
        <v>43</v>
      </c>
      <c r="E1256">
        <v>19</v>
      </c>
      <c r="F1256">
        <v>11</v>
      </c>
      <c r="G1256" t="s">
        <v>111</v>
      </c>
      <c r="H1256" t="s">
        <v>26</v>
      </c>
      <c r="I1256" t="s">
        <v>0</v>
      </c>
      <c r="K1256" t="s">
        <v>27</v>
      </c>
      <c r="L1256" t="s">
        <v>57</v>
      </c>
      <c r="M1256" t="s">
        <v>457</v>
      </c>
      <c r="N1256" t="s">
        <v>19</v>
      </c>
      <c r="O1256">
        <v>0</v>
      </c>
      <c r="P1256" t="s">
        <v>141</v>
      </c>
      <c r="Q1256" t="s">
        <v>21</v>
      </c>
      <c r="R1256" t="s">
        <v>1234</v>
      </c>
      <c r="S1256" t="s">
        <v>850</v>
      </c>
      <c r="U1256" t="s">
        <v>1234</v>
      </c>
      <c r="V1256">
        <v>43308</v>
      </c>
    </row>
    <row r="1257" spans="1:22" ht="15.75" customHeight="1" x14ac:dyDescent="0.2">
      <c r="A1257">
        <v>43333.52889494213</v>
      </c>
      <c r="B1257" t="s">
        <v>36</v>
      </c>
      <c r="C1257" t="s">
        <v>2552</v>
      </c>
      <c r="D1257">
        <v>39</v>
      </c>
      <c r="E1257" t="s">
        <v>1560</v>
      </c>
      <c r="F1257">
        <v>11</v>
      </c>
      <c r="G1257" t="s">
        <v>111</v>
      </c>
      <c r="H1257" t="s">
        <v>26</v>
      </c>
      <c r="I1257" t="s">
        <v>0</v>
      </c>
      <c r="K1257" t="s">
        <v>27</v>
      </c>
      <c r="L1257" t="s">
        <v>57</v>
      </c>
      <c r="M1257" t="s">
        <v>457</v>
      </c>
      <c r="N1257" t="s">
        <v>19</v>
      </c>
      <c r="O1257">
        <v>0</v>
      </c>
      <c r="P1257" t="s">
        <v>141</v>
      </c>
      <c r="Q1257" t="s">
        <v>21</v>
      </c>
      <c r="R1257" t="s">
        <v>1234</v>
      </c>
      <c r="S1257" t="s">
        <v>850</v>
      </c>
      <c r="U1257" t="s">
        <v>1234</v>
      </c>
      <c r="V1257">
        <v>43308</v>
      </c>
    </row>
    <row r="1258" spans="1:22" ht="15.75" customHeight="1" x14ac:dyDescent="0.2">
      <c r="A1258">
        <v>43333.53032247685</v>
      </c>
      <c r="B1258" t="s">
        <v>36</v>
      </c>
      <c r="C1258" t="s">
        <v>2553</v>
      </c>
      <c r="D1258">
        <v>30</v>
      </c>
      <c r="E1258" t="s">
        <v>2554</v>
      </c>
      <c r="F1258">
        <v>11</v>
      </c>
      <c r="G1258" t="s">
        <v>111</v>
      </c>
      <c r="H1258" t="s">
        <v>26</v>
      </c>
      <c r="I1258" t="s">
        <v>0</v>
      </c>
      <c r="K1258" t="s">
        <v>27</v>
      </c>
      <c r="L1258" t="s">
        <v>57</v>
      </c>
      <c r="M1258" t="s">
        <v>457</v>
      </c>
      <c r="N1258" t="s">
        <v>19</v>
      </c>
      <c r="O1258">
        <v>0</v>
      </c>
      <c r="P1258" t="s">
        <v>141</v>
      </c>
      <c r="Q1258" t="s">
        <v>21</v>
      </c>
      <c r="R1258" t="s">
        <v>1234</v>
      </c>
      <c r="S1258" t="s">
        <v>850</v>
      </c>
      <c r="U1258" t="s">
        <v>1234</v>
      </c>
      <c r="V1258">
        <v>43308</v>
      </c>
    </row>
    <row r="1259" spans="1:22" ht="15.75" customHeight="1" x14ac:dyDescent="0.2">
      <c r="A1259">
        <v>43333.532178483802</v>
      </c>
      <c r="B1259" t="s">
        <v>36</v>
      </c>
      <c r="C1259" t="s">
        <v>1239</v>
      </c>
      <c r="D1259">
        <v>43</v>
      </c>
      <c r="E1259">
        <v>99</v>
      </c>
      <c r="F1259">
        <v>2</v>
      </c>
      <c r="G1259" t="s">
        <v>111</v>
      </c>
      <c r="H1259" t="s">
        <v>26</v>
      </c>
      <c r="I1259" t="s">
        <v>0</v>
      </c>
      <c r="K1259" t="s">
        <v>27</v>
      </c>
      <c r="L1259" t="s">
        <v>57</v>
      </c>
      <c r="M1259" t="s">
        <v>457</v>
      </c>
      <c r="N1259" t="s">
        <v>19</v>
      </c>
      <c r="O1259">
        <v>0</v>
      </c>
      <c r="P1259" t="s">
        <v>141</v>
      </c>
      <c r="Q1259" t="s">
        <v>21</v>
      </c>
      <c r="R1259" t="s">
        <v>1234</v>
      </c>
      <c r="S1259" t="s">
        <v>850</v>
      </c>
      <c r="U1259" t="s">
        <v>1234</v>
      </c>
      <c r="V1259">
        <v>43308</v>
      </c>
    </row>
    <row r="1260" spans="1:22" ht="15.75" customHeight="1" x14ac:dyDescent="0.2">
      <c r="A1260">
        <v>43333.533535405091</v>
      </c>
      <c r="B1260" t="s">
        <v>36</v>
      </c>
      <c r="C1260" t="s">
        <v>2555</v>
      </c>
      <c r="D1260">
        <v>52</v>
      </c>
      <c r="E1260">
        <v>56</v>
      </c>
      <c r="F1260">
        <v>2</v>
      </c>
      <c r="G1260" t="s">
        <v>111</v>
      </c>
      <c r="H1260" t="s">
        <v>26</v>
      </c>
      <c r="I1260" t="s">
        <v>0</v>
      </c>
      <c r="K1260" t="s">
        <v>27</v>
      </c>
      <c r="L1260" t="s">
        <v>57</v>
      </c>
      <c r="M1260" t="s">
        <v>457</v>
      </c>
      <c r="N1260" t="s">
        <v>19</v>
      </c>
      <c r="O1260">
        <v>0</v>
      </c>
      <c r="P1260" t="s">
        <v>141</v>
      </c>
      <c r="Q1260" t="s">
        <v>21</v>
      </c>
      <c r="R1260" t="s">
        <v>1234</v>
      </c>
      <c r="S1260" t="s">
        <v>850</v>
      </c>
      <c r="U1260" t="s">
        <v>1234</v>
      </c>
      <c r="V1260">
        <v>43308</v>
      </c>
    </row>
    <row r="1261" spans="1:22" ht="15.75" customHeight="1" x14ac:dyDescent="0.2">
      <c r="A1261">
        <v>43333.535176238423</v>
      </c>
      <c r="B1261" t="s">
        <v>36</v>
      </c>
      <c r="C1261" t="s">
        <v>2556</v>
      </c>
      <c r="D1261">
        <v>38</v>
      </c>
      <c r="E1261">
        <v>77</v>
      </c>
      <c r="F1261">
        <v>2</v>
      </c>
      <c r="G1261" t="s">
        <v>111</v>
      </c>
      <c r="H1261" t="s">
        <v>26</v>
      </c>
      <c r="I1261" t="s">
        <v>0</v>
      </c>
      <c r="K1261" t="s">
        <v>27</v>
      </c>
      <c r="L1261" t="s">
        <v>57</v>
      </c>
      <c r="M1261" t="s">
        <v>457</v>
      </c>
      <c r="N1261" t="s">
        <v>19</v>
      </c>
      <c r="O1261">
        <v>0</v>
      </c>
      <c r="P1261" t="s">
        <v>101</v>
      </c>
      <c r="Q1261" t="s">
        <v>21</v>
      </c>
      <c r="R1261" t="s">
        <v>1234</v>
      </c>
      <c r="S1261" t="s">
        <v>850</v>
      </c>
      <c r="U1261" t="s">
        <v>1234</v>
      </c>
      <c r="V1261">
        <v>43308</v>
      </c>
    </row>
    <row r="1262" spans="1:22" ht="15.75" customHeight="1" x14ac:dyDescent="0.2">
      <c r="A1262">
        <v>43333.6204128588</v>
      </c>
      <c r="B1262" t="s">
        <v>22</v>
      </c>
      <c r="C1262" t="s">
        <v>2016</v>
      </c>
      <c r="D1262">
        <v>56</v>
      </c>
      <c r="E1262" t="s">
        <v>622</v>
      </c>
      <c r="F1262">
        <v>1</v>
      </c>
      <c r="G1262" t="s">
        <v>111</v>
      </c>
      <c r="H1262" t="s">
        <v>26</v>
      </c>
      <c r="I1262" t="s">
        <v>0</v>
      </c>
      <c r="K1262" t="s">
        <v>27</v>
      </c>
      <c r="L1262" t="s">
        <v>57</v>
      </c>
      <c r="M1262" t="s">
        <v>457</v>
      </c>
      <c r="N1262" t="s">
        <v>19</v>
      </c>
      <c r="O1262">
        <v>0</v>
      </c>
      <c r="P1262" t="s">
        <v>141</v>
      </c>
      <c r="Q1262" t="s">
        <v>21</v>
      </c>
      <c r="R1262" t="s">
        <v>1234</v>
      </c>
      <c r="S1262" t="s">
        <v>850</v>
      </c>
      <c r="U1262" t="s">
        <v>1234</v>
      </c>
      <c r="V1262">
        <v>43308</v>
      </c>
    </row>
    <row r="1263" spans="1:22" ht="15.75" customHeight="1" x14ac:dyDescent="0.2">
      <c r="A1263">
        <v>43333.622896898145</v>
      </c>
      <c r="B1263" t="s">
        <v>15</v>
      </c>
      <c r="C1263" t="s">
        <v>2557</v>
      </c>
      <c r="D1263">
        <v>61</v>
      </c>
      <c r="E1263" t="s">
        <v>1263</v>
      </c>
      <c r="F1263">
        <v>4</v>
      </c>
      <c r="G1263" t="s">
        <v>111</v>
      </c>
      <c r="H1263" t="s">
        <v>26</v>
      </c>
      <c r="I1263" t="s">
        <v>0</v>
      </c>
      <c r="K1263" t="s">
        <v>27</v>
      </c>
      <c r="L1263" t="s">
        <v>57</v>
      </c>
      <c r="M1263" t="s">
        <v>457</v>
      </c>
      <c r="N1263" t="s">
        <v>19</v>
      </c>
      <c r="O1263">
        <v>0</v>
      </c>
      <c r="P1263" t="s">
        <v>101</v>
      </c>
      <c r="Q1263" t="s">
        <v>21</v>
      </c>
      <c r="R1263" t="s">
        <v>1234</v>
      </c>
      <c r="S1263" t="s">
        <v>850</v>
      </c>
      <c r="U1263" t="s">
        <v>1234</v>
      </c>
      <c r="V1263">
        <v>43308</v>
      </c>
    </row>
    <row r="1264" spans="1:22" ht="15.75" customHeight="1" x14ac:dyDescent="0.2">
      <c r="A1264">
        <v>43333.624984363429</v>
      </c>
      <c r="B1264" t="s">
        <v>36</v>
      </c>
      <c r="C1264" t="s">
        <v>2558</v>
      </c>
      <c r="D1264">
        <v>70</v>
      </c>
      <c r="E1264" t="s">
        <v>1566</v>
      </c>
      <c r="F1264">
        <v>4</v>
      </c>
      <c r="G1264" t="s">
        <v>111</v>
      </c>
      <c r="H1264" t="s">
        <v>26</v>
      </c>
      <c r="I1264" t="s">
        <v>0</v>
      </c>
      <c r="K1264" t="s">
        <v>27</v>
      </c>
      <c r="L1264" t="s">
        <v>57</v>
      </c>
      <c r="M1264" t="s">
        <v>457</v>
      </c>
      <c r="N1264" t="s">
        <v>19</v>
      </c>
      <c r="O1264">
        <v>0</v>
      </c>
      <c r="P1264" t="s">
        <v>141</v>
      </c>
      <c r="Q1264" t="s">
        <v>21</v>
      </c>
      <c r="R1264" t="s">
        <v>1234</v>
      </c>
      <c r="S1264" t="s">
        <v>2559</v>
      </c>
      <c r="U1264" t="s">
        <v>1234</v>
      </c>
      <c r="V1264">
        <v>43308</v>
      </c>
    </row>
    <row r="1265" spans="1:22" ht="15.75" customHeight="1" x14ac:dyDescent="0.2">
      <c r="A1265">
        <v>43333.625503518517</v>
      </c>
      <c r="B1265" t="s">
        <v>36</v>
      </c>
      <c r="C1265" t="s">
        <v>2558</v>
      </c>
      <c r="D1265">
        <v>70</v>
      </c>
      <c r="E1265" t="s">
        <v>1566</v>
      </c>
      <c r="F1265">
        <v>4</v>
      </c>
      <c r="G1265" t="s">
        <v>111</v>
      </c>
      <c r="H1265" t="s">
        <v>26</v>
      </c>
      <c r="I1265" t="s">
        <v>0</v>
      </c>
      <c r="K1265" t="s">
        <v>27</v>
      </c>
      <c r="L1265" t="s">
        <v>57</v>
      </c>
      <c r="M1265" t="s">
        <v>457</v>
      </c>
      <c r="N1265" t="s">
        <v>19</v>
      </c>
      <c r="O1265">
        <v>0</v>
      </c>
      <c r="P1265" t="s">
        <v>141</v>
      </c>
      <c r="Q1265" t="s">
        <v>21</v>
      </c>
      <c r="R1265" t="s">
        <v>1234</v>
      </c>
      <c r="S1265" t="s">
        <v>2559</v>
      </c>
      <c r="U1265" t="s">
        <v>1234</v>
      </c>
      <c r="V1265">
        <v>43308</v>
      </c>
    </row>
    <row r="1266" spans="1:22" ht="15.75" customHeight="1" x14ac:dyDescent="0.2">
      <c r="A1266">
        <v>43333.667003194445</v>
      </c>
      <c r="B1266" t="s">
        <v>36</v>
      </c>
      <c r="C1266" t="s">
        <v>2560</v>
      </c>
      <c r="D1266">
        <v>37</v>
      </c>
      <c r="E1266" t="s">
        <v>1581</v>
      </c>
      <c r="F1266">
        <v>2</v>
      </c>
      <c r="G1266" s="4" t="s">
        <v>34</v>
      </c>
      <c r="H1266" t="s">
        <v>26</v>
      </c>
      <c r="I1266" t="s">
        <v>0</v>
      </c>
      <c r="K1266" t="s">
        <v>16</v>
      </c>
      <c r="L1266" t="s">
        <v>57</v>
      </c>
      <c r="M1266" t="s">
        <v>457</v>
      </c>
      <c r="N1266" t="s">
        <v>39</v>
      </c>
      <c r="O1266">
        <v>0</v>
      </c>
      <c r="P1266" t="s">
        <v>20</v>
      </c>
      <c r="Q1266" t="s">
        <v>21</v>
      </c>
      <c r="R1266" t="s">
        <v>2561</v>
      </c>
      <c r="S1266" t="s">
        <v>780</v>
      </c>
      <c r="U1266" t="s">
        <v>2561</v>
      </c>
      <c r="V1266">
        <v>43332</v>
      </c>
    </row>
    <row r="1267" spans="1:22" ht="15.75" customHeight="1" x14ac:dyDescent="0.2">
      <c r="A1267">
        <v>43333.670355231487</v>
      </c>
      <c r="B1267" t="s">
        <v>15</v>
      </c>
      <c r="C1267" t="s">
        <v>2562</v>
      </c>
      <c r="D1267">
        <v>44</v>
      </c>
      <c r="E1267" t="s">
        <v>1581</v>
      </c>
      <c r="F1267">
        <v>2</v>
      </c>
      <c r="G1267" s="4" t="s">
        <v>34</v>
      </c>
      <c r="H1267" t="s">
        <v>26</v>
      </c>
      <c r="I1267" t="s">
        <v>0</v>
      </c>
      <c r="K1267" t="s">
        <v>103</v>
      </c>
      <c r="L1267" t="s">
        <v>28</v>
      </c>
      <c r="M1267" t="s">
        <v>94</v>
      </c>
      <c r="N1267" t="s">
        <v>39</v>
      </c>
      <c r="O1267">
        <v>2000</v>
      </c>
      <c r="P1267" t="s">
        <v>141</v>
      </c>
      <c r="Q1267" t="s">
        <v>21</v>
      </c>
      <c r="R1267" t="s">
        <v>2561</v>
      </c>
      <c r="S1267" t="s">
        <v>780</v>
      </c>
      <c r="U1267" t="s">
        <v>2561</v>
      </c>
      <c r="V1267">
        <v>43332</v>
      </c>
    </row>
    <row r="1268" spans="1:22" ht="15.75" customHeight="1" x14ac:dyDescent="0.2">
      <c r="A1268">
        <v>43333.671822696764</v>
      </c>
      <c r="B1268" t="s">
        <v>15</v>
      </c>
      <c r="C1268" t="s">
        <v>2563</v>
      </c>
      <c r="D1268">
        <v>33</v>
      </c>
      <c r="E1268" t="s">
        <v>2564</v>
      </c>
      <c r="F1268">
        <v>7</v>
      </c>
      <c r="G1268" s="4" t="s">
        <v>93</v>
      </c>
      <c r="H1268" t="s">
        <v>26</v>
      </c>
      <c r="I1268" t="s">
        <v>0</v>
      </c>
      <c r="K1268" t="s">
        <v>27</v>
      </c>
      <c r="L1268" t="s">
        <v>28</v>
      </c>
      <c r="M1268" t="s">
        <v>94</v>
      </c>
      <c r="N1268" t="s">
        <v>39</v>
      </c>
      <c r="O1268">
        <v>1000</v>
      </c>
      <c r="P1268" t="s">
        <v>1544</v>
      </c>
      <c r="Q1268" t="s">
        <v>21</v>
      </c>
      <c r="R1268" t="s">
        <v>2565</v>
      </c>
      <c r="S1268" t="s">
        <v>2543</v>
      </c>
      <c r="U1268" t="s">
        <v>2541</v>
      </c>
      <c r="V1268">
        <v>43333</v>
      </c>
    </row>
    <row r="1269" spans="1:22" ht="15.75" customHeight="1" x14ac:dyDescent="0.2">
      <c r="A1269">
        <v>43333.675026770834</v>
      </c>
      <c r="B1269" t="s">
        <v>15</v>
      </c>
      <c r="C1269" t="s">
        <v>2566</v>
      </c>
      <c r="D1269">
        <v>44</v>
      </c>
      <c r="E1269">
        <v>5</v>
      </c>
      <c r="F1269">
        <v>6</v>
      </c>
      <c r="G1269" s="4" t="s">
        <v>93</v>
      </c>
      <c r="H1269" t="s">
        <v>26</v>
      </c>
      <c r="I1269" t="s">
        <v>0</v>
      </c>
      <c r="K1269" t="s">
        <v>27</v>
      </c>
      <c r="L1269" t="s">
        <v>28</v>
      </c>
      <c r="M1269" t="s">
        <v>18</v>
      </c>
      <c r="N1269" t="s">
        <v>39</v>
      </c>
      <c r="O1269">
        <v>1000</v>
      </c>
      <c r="P1269" t="s">
        <v>259</v>
      </c>
      <c r="Q1269" t="s">
        <v>21</v>
      </c>
      <c r="R1269" t="s">
        <v>2567</v>
      </c>
      <c r="S1269" t="s">
        <v>2543</v>
      </c>
      <c r="U1269" t="s">
        <v>2541</v>
      </c>
      <c r="V1269">
        <v>43332</v>
      </c>
    </row>
    <row r="1270" spans="1:22" ht="15.75" customHeight="1" x14ac:dyDescent="0.2">
      <c r="A1270">
        <v>43333.67583028935</v>
      </c>
      <c r="B1270" t="s">
        <v>36</v>
      </c>
      <c r="C1270" t="s">
        <v>2568</v>
      </c>
      <c r="D1270">
        <v>55</v>
      </c>
      <c r="E1270">
        <v>57</v>
      </c>
      <c r="F1270">
        <v>2</v>
      </c>
      <c r="G1270" s="4" t="s">
        <v>34</v>
      </c>
      <c r="H1270" t="s">
        <v>26</v>
      </c>
      <c r="I1270" t="s">
        <v>0</v>
      </c>
      <c r="K1270" t="s">
        <v>27</v>
      </c>
      <c r="L1270" t="s">
        <v>57</v>
      </c>
      <c r="M1270" t="s">
        <v>457</v>
      </c>
      <c r="N1270" t="s">
        <v>19</v>
      </c>
      <c r="O1270">
        <v>0</v>
      </c>
      <c r="P1270" t="s">
        <v>84</v>
      </c>
      <c r="Q1270" t="s">
        <v>21</v>
      </c>
      <c r="R1270" t="s">
        <v>2561</v>
      </c>
      <c r="S1270" t="s">
        <v>780</v>
      </c>
      <c r="U1270" t="s">
        <v>2561</v>
      </c>
      <c r="V1270">
        <v>43332</v>
      </c>
    </row>
    <row r="1271" spans="1:22" ht="15.75" customHeight="1" x14ac:dyDescent="0.2">
      <c r="A1271">
        <v>43333.677239837962</v>
      </c>
      <c r="B1271" t="s">
        <v>15</v>
      </c>
      <c r="C1271" t="s">
        <v>2569</v>
      </c>
      <c r="D1271">
        <v>43</v>
      </c>
      <c r="E1271">
        <v>5</v>
      </c>
      <c r="F1271">
        <v>6</v>
      </c>
      <c r="G1271" s="4" t="s">
        <v>93</v>
      </c>
      <c r="H1271" t="s">
        <v>26</v>
      </c>
      <c r="I1271" t="s">
        <v>0</v>
      </c>
      <c r="K1271" t="s">
        <v>103</v>
      </c>
      <c r="L1271" t="s">
        <v>28</v>
      </c>
      <c r="M1271" t="s">
        <v>94</v>
      </c>
      <c r="N1271" t="s">
        <v>39</v>
      </c>
      <c r="O1271">
        <v>2000</v>
      </c>
      <c r="P1271" t="s">
        <v>54</v>
      </c>
      <c r="Q1271" t="s">
        <v>21</v>
      </c>
      <c r="R1271" t="s">
        <v>2570</v>
      </c>
      <c r="S1271" t="s">
        <v>2543</v>
      </c>
      <c r="U1271" t="s">
        <v>2541</v>
      </c>
      <c r="V1271">
        <v>43332</v>
      </c>
    </row>
    <row r="1272" spans="1:22" ht="15.75" customHeight="1" x14ac:dyDescent="0.2">
      <c r="A1272">
        <v>43333.677568217594</v>
      </c>
      <c r="B1272" t="s">
        <v>15</v>
      </c>
      <c r="C1272" t="s">
        <v>2571</v>
      </c>
      <c r="D1272">
        <v>36</v>
      </c>
      <c r="E1272">
        <v>57</v>
      </c>
      <c r="F1272">
        <v>2</v>
      </c>
      <c r="G1272" s="4" t="s">
        <v>34</v>
      </c>
      <c r="H1272" t="s">
        <v>26</v>
      </c>
      <c r="I1272" t="s">
        <v>0</v>
      </c>
      <c r="K1272" t="s">
        <v>27</v>
      </c>
      <c r="L1272" t="s">
        <v>57</v>
      </c>
      <c r="M1272" t="s">
        <v>457</v>
      </c>
      <c r="N1272" t="s">
        <v>19</v>
      </c>
      <c r="O1272">
        <v>0</v>
      </c>
      <c r="P1272" t="s">
        <v>101</v>
      </c>
      <c r="Q1272" t="s">
        <v>21</v>
      </c>
      <c r="R1272" t="s">
        <v>2561</v>
      </c>
      <c r="S1272" t="s">
        <v>780</v>
      </c>
      <c r="U1272" t="s">
        <v>2561</v>
      </c>
      <c r="V1272">
        <v>43332</v>
      </c>
    </row>
    <row r="1273" spans="1:22" ht="15.75" customHeight="1" x14ac:dyDescent="0.2">
      <c r="A1273">
        <v>43333.679571712964</v>
      </c>
      <c r="B1273" t="s">
        <v>36</v>
      </c>
      <c r="C1273" t="s">
        <v>2572</v>
      </c>
      <c r="D1273">
        <v>34</v>
      </c>
      <c r="E1273">
        <v>57</v>
      </c>
      <c r="F1273">
        <v>2</v>
      </c>
      <c r="G1273" s="4" t="s">
        <v>34</v>
      </c>
      <c r="H1273" t="s">
        <v>26</v>
      </c>
      <c r="I1273" t="s">
        <v>0</v>
      </c>
      <c r="K1273" t="s">
        <v>27</v>
      </c>
      <c r="L1273" t="s">
        <v>57</v>
      </c>
      <c r="M1273" t="s">
        <v>457</v>
      </c>
      <c r="N1273" t="s">
        <v>19</v>
      </c>
      <c r="O1273">
        <v>0</v>
      </c>
      <c r="P1273" t="s">
        <v>71</v>
      </c>
      <c r="Q1273" t="s">
        <v>21</v>
      </c>
      <c r="R1273" t="s">
        <v>2561</v>
      </c>
      <c r="S1273" t="s">
        <v>780</v>
      </c>
      <c r="U1273" t="s">
        <v>2561</v>
      </c>
      <c r="V1273">
        <v>43332</v>
      </c>
    </row>
    <row r="1274" spans="1:22" ht="15.75" customHeight="1" x14ac:dyDescent="0.2">
      <c r="A1274">
        <v>43333.681396111111</v>
      </c>
      <c r="B1274" t="s">
        <v>15</v>
      </c>
      <c r="C1274" t="s">
        <v>2573</v>
      </c>
      <c r="D1274">
        <v>61</v>
      </c>
      <c r="E1274">
        <v>57</v>
      </c>
      <c r="F1274">
        <v>2</v>
      </c>
      <c r="G1274" s="4" t="s">
        <v>34</v>
      </c>
      <c r="H1274" t="s">
        <v>26</v>
      </c>
      <c r="I1274" t="s">
        <v>0</v>
      </c>
      <c r="K1274" t="s">
        <v>27</v>
      </c>
      <c r="L1274" t="s">
        <v>17</v>
      </c>
      <c r="M1274" t="s">
        <v>289</v>
      </c>
      <c r="N1274" t="s">
        <v>39</v>
      </c>
      <c r="O1274">
        <v>0</v>
      </c>
      <c r="P1274" t="s">
        <v>328</v>
      </c>
      <c r="Q1274" t="s">
        <v>21</v>
      </c>
      <c r="R1274" t="s">
        <v>2574</v>
      </c>
      <c r="S1274" t="s">
        <v>780</v>
      </c>
      <c r="U1274" t="s">
        <v>2561</v>
      </c>
      <c r="V1274">
        <v>43332</v>
      </c>
    </row>
    <row r="1275" spans="1:22" ht="15.75" customHeight="1" x14ac:dyDescent="0.2">
      <c r="A1275">
        <v>43333.683866898151</v>
      </c>
      <c r="B1275" t="s">
        <v>15</v>
      </c>
      <c r="C1275" t="s">
        <v>2575</v>
      </c>
      <c r="D1275">
        <v>35</v>
      </c>
      <c r="E1275">
        <v>46</v>
      </c>
      <c r="F1275">
        <v>2</v>
      </c>
      <c r="G1275" s="4" t="s">
        <v>34</v>
      </c>
      <c r="H1275" t="s">
        <v>26</v>
      </c>
      <c r="I1275" t="s">
        <v>0</v>
      </c>
      <c r="K1275" t="s">
        <v>27</v>
      </c>
      <c r="L1275" t="s">
        <v>28</v>
      </c>
      <c r="M1275" t="s">
        <v>87</v>
      </c>
      <c r="N1275" t="s">
        <v>39</v>
      </c>
      <c r="O1275">
        <v>1500</v>
      </c>
      <c r="P1275" t="s">
        <v>294</v>
      </c>
      <c r="Q1275" t="s">
        <v>95</v>
      </c>
      <c r="R1275" t="s">
        <v>2561</v>
      </c>
      <c r="S1275" t="s">
        <v>780</v>
      </c>
      <c r="U1275" t="s">
        <v>2561</v>
      </c>
      <c r="V1275">
        <v>43332</v>
      </c>
    </row>
    <row r="1276" spans="1:22" ht="15.75" customHeight="1" x14ac:dyDescent="0.2">
      <c r="A1276">
        <v>43333.685585092593</v>
      </c>
      <c r="B1276" t="s">
        <v>36</v>
      </c>
      <c r="C1276" t="s">
        <v>2576</v>
      </c>
      <c r="D1276">
        <v>79</v>
      </c>
      <c r="E1276">
        <v>46</v>
      </c>
      <c r="F1276">
        <v>2</v>
      </c>
      <c r="G1276" s="4" t="s">
        <v>34</v>
      </c>
      <c r="H1276" t="s">
        <v>26</v>
      </c>
      <c r="I1276" t="s">
        <v>0</v>
      </c>
      <c r="K1276" t="s">
        <v>27</v>
      </c>
      <c r="L1276" t="s">
        <v>57</v>
      </c>
      <c r="M1276" t="s">
        <v>457</v>
      </c>
      <c r="N1276" t="s">
        <v>19</v>
      </c>
      <c r="O1276">
        <v>0</v>
      </c>
      <c r="P1276" t="s">
        <v>262</v>
      </c>
      <c r="Q1276" t="s">
        <v>21</v>
      </c>
      <c r="R1276" t="s">
        <v>2561</v>
      </c>
      <c r="S1276" t="s">
        <v>780</v>
      </c>
      <c r="U1276" t="s">
        <v>2561</v>
      </c>
      <c r="V1276">
        <v>43332</v>
      </c>
    </row>
    <row r="1277" spans="1:22" ht="15.75" customHeight="1" x14ac:dyDescent="0.2">
      <c r="A1277">
        <v>43333.688449340276</v>
      </c>
      <c r="B1277" t="s">
        <v>15</v>
      </c>
      <c r="C1277" t="s">
        <v>2577</v>
      </c>
      <c r="D1277">
        <v>58</v>
      </c>
      <c r="E1277" t="s">
        <v>641</v>
      </c>
      <c r="F1277">
        <v>2</v>
      </c>
      <c r="G1277" s="4" t="s">
        <v>34</v>
      </c>
      <c r="H1277" t="s">
        <v>26</v>
      </c>
      <c r="I1277" t="s">
        <v>0</v>
      </c>
      <c r="K1277" t="s">
        <v>50</v>
      </c>
      <c r="L1277" t="s">
        <v>17</v>
      </c>
      <c r="M1277" t="s">
        <v>289</v>
      </c>
      <c r="N1277" t="s">
        <v>19</v>
      </c>
      <c r="O1277">
        <v>1500</v>
      </c>
      <c r="P1277" t="s">
        <v>71</v>
      </c>
      <c r="Q1277" t="s">
        <v>21</v>
      </c>
      <c r="R1277" t="s">
        <v>2561</v>
      </c>
      <c r="S1277" t="s">
        <v>780</v>
      </c>
      <c r="U1277" t="s">
        <v>2561</v>
      </c>
      <c r="V1277">
        <v>43332</v>
      </c>
    </row>
    <row r="1278" spans="1:22" ht="15.75" customHeight="1" x14ac:dyDescent="0.2">
      <c r="A1278">
        <v>43333.690113078701</v>
      </c>
      <c r="B1278" t="s">
        <v>36</v>
      </c>
      <c r="C1278" t="s">
        <v>2578</v>
      </c>
      <c r="D1278">
        <v>53</v>
      </c>
      <c r="E1278" t="s">
        <v>641</v>
      </c>
      <c r="F1278">
        <v>2</v>
      </c>
      <c r="G1278" s="4" t="s">
        <v>34</v>
      </c>
      <c r="H1278" t="s">
        <v>26</v>
      </c>
      <c r="I1278" t="s">
        <v>0</v>
      </c>
      <c r="K1278" t="s">
        <v>27</v>
      </c>
      <c r="L1278" t="s">
        <v>57</v>
      </c>
      <c r="M1278" t="s">
        <v>457</v>
      </c>
      <c r="N1278" t="s">
        <v>19</v>
      </c>
      <c r="O1278">
        <v>0</v>
      </c>
      <c r="P1278" t="s">
        <v>141</v>
      </c>
      <c r="Q1278" t="s">
        <v>21</v>
      </c>
      <c r="R1278" t="s">
        <v>2561</v>
      </c>
      <c r="S1278" t="s">
        <v>780</v>
      </c>
      <c r="U1278" t="s">
        <v>2561</v>
      </c>
      <c r="V1278">
        <v>43332</v>
      </c>
    </row>
    <row r="1279" spans="1:22" ht="15.75" customHeight="1" x14ac:dyDescent="0.2">
      <c r="A1279">
        <v>43333.69271935185</v>
      </c>
      <c r="B1279" t="s">
        <v>22</v>
      </c>
      <c r="C1279" t="s">
        <v>2579</v>
      </c>
      <c r="D1279">
        <v>26</v>
      </c>
      <c r="E1279" t="s">
        <v>641</v>
      </c>
      <c r="F1279">
        <v>2</v>
      </c>
      <c r="G1279" s="4" t="s">
        <v>34</v>
      </c>
      <c r="H1279" t="s">
        <v>26</v>
      </c>
      <c r="I1279" t="s">
        <v>0</v>
      </c>
      <c r="K1279" t="s">
        <v>161</v>
      </c>
      <c r="L1279" t="s">
        <v>57</v>
      </c>
      <c r="M1279" t="s">
        <v>457</v>
      </c>
      <c r="N1279" t="s">
        <v>19</v>
      </c>
      <c r="O1279">
        <v>0</v>
      </c>
      <c r="P1279" t="s">
        <v>294</v>
      </c>
      <c r="Q1279" t="s">
        <v>21</v>
      </c>
      <c r="R1279" t="s">
        <v>2561</v>
      </c>
      <c r="S1279" t="s">
        <v>780</v>
      </c>
      <c r="U1279" t="s">
        <v>2561</v>
      </c>
      <c r="V1279">
        <v>43332</v>
      </c>
    </row>
    <row r="1280" spans="1:22" ht="15.75" customHeight="1" x14ac:dyDescent="0.2">
      <c r="A1280">
        <v>43333.907476643522</v>
      </c>
      <c r="B1280" t="s">
        <v>15</v>
      </c>
      <c r="C1280" t="s">
        <v>2580</v>
      </c>
      <c r="D1280">
        <v>31</v>
      </c>
      <c r="E1280" t="s">
        <v>2581</v>
      </c>
      <c r="F1280">
        <v>6</v>
      </c>
      <c r="G1280" s="4" t="s">
        <v>34</v>
      </c>
      <c r="H1280" t="s">
        <v>26</v>
      </c>
      <c r="I1280" t="s">
        <v>0</v>
      </c>
      <c r="K1280" t="s">
        <v>27</v>
      </c>
      <c r="L1280" t="s">
        <v>57</v>
      </c>
      <c r="M1280" t="s">
        <v>457</v>
      </c>
      <c r="N1280" t="s">
        <v>19</v>
      </c>
      <c r="O1280">
        <v>0</v>
      </c>
      <c r="P1280" t="s">
        <v>101</v>
      </c>
      <c r="Q1280" t="s">
        <v>21</v>
      </c>
      <c r="R1280" t="s">
        <v>2494</v>
      </c>
      <c r="S1280" t="s">
        <v>2582</v>
      </c>
      <c r="U1280" t="s">
        <v>2494</v>
      </c>
      <c r="V1280">
        <v>43333</v>
      </c>
    </row>
    <row r="1281" spans="1:22" ht="15.75" customHeight="1" x14ac:dyDescent="0.2">
      <c r="A1281">
        <v>43334.333768287033</v>
      </c>
      <c r="B1281" t="s">
        <v>15</v>
      </c>
      <c r="C1281" t="s">
        <v>2561</v>
      </c>
      <c r="D1281">
        <v>37</v>
      </c>
      <c r="E1281" t="s">
        <v>2583</v>
      </c>
      <c r="F1281">
        <v>4</v>
      </c>
      <c r="G1281" s="4" t="s">
        <v>34</v>
      </c>
      <c r="H1281" t="s">
        <v>26</v>
      </c>
      <c r="I1281" t="s">
        <v>0</v>
      </c>
      <c r="K1281" t="s">
        <v>103</v>
      </c>
      <c r="L1281" t="s">
        <v>28</v>
      </c>
      <c r="M1281" t="s">
        <v>29</v>
      </c>
      <c r="N1281" t="s">
        <v>39</v>
      </c>
      <c r="O1281">
        <v>1000</v>
      </c>
      <c r="P1281" t="s">
        <v>141</v>
      </c>
      <c r="Q1281" t="s">
        <v>21</v>
      </c>
      <c r="R1281" t="s">
        <v>2561</v>
      </c>
      <c r="S1281" t="s">
        <v>780</v>
      </c>
      <c r="U1281" t="s">
        <v>2561</v>
      </c>
      <c r="V1281">
        <v>43334</v>
      </c>
    </row>
    <row r="1282" spans="1:22" ht="15.75" customHeight="1" x14ac:dyDescent="0.2">
      <c r="A1282">
        <v>43334.33578908565</v>
      </c>
      <c r="B1282" t="s">
        <v>36</v>
      </c>
      <c r="C1282" t="s">
        <v>2584</v>
      </c>
      <c r="D1282">
        <v>40</v>
      </c>
      <c r="E1282" t="s">
        <v>2583</v>
      </c>
      <c r="F1282">
        <v>4</v>
      </c>
      <c r="G1282" s="4" t="s">
        <v>34</v>
      </c>
      <c r="H1282" t="s">
        <v>26</v>
      </c>
      <c r="I1282" t="s">
        <v>0</v>
      </c>
      <c r="K1282" t="s">
        <v>16</v>
      </c>
      <c r="L1282" t="s">
        <v>17</v>
      </c>
      <c r="M1282" t="s">
        <v>289</v>
      </c>
      <c r="N1282" t="s">
        <v>39</v>
      </c>
      <c r="O1282">
        <v>0</v>
      </c>
      <c r="P1282" t="s">
        <v>58</v>
      </c>
      <c r="Q1282" t="s">
        <v>21</v>
      </c>
      <c r="R1282" t="s">
        <v>2561</v>
      </c>
      <c r="S1282" t="s">
        <v>780</v>
      </c>
      <c r="U1282" t="s">
        <v>2561</v>
      </c>
      <c r="V1282">
        <v>43334</v>
      </c>
    </row>
    <row r="1283" spans="1:22" ht="15.75" customHeight="1" x14ac:dyDescent="0.2">
      <c r="A1283">
        <v>43334.337377858799</v>
      </c>
      <c r="B1283" t="s">
        <v>15</v>
      </c>
      <c r="C1283" t="s">
        <v>2585</v>
      </c>
      <c r="D1283">
        <v>21</v>
      </c>
      <c r="E1283" t="s">
        <v>2583</v>
      </c>
      <c r="F1283">
        <v>4</v>
      </c>
      <c r="G1283" s="4" t="s">
        <v>34</v>
      </c>
      <c r="H1283" t="s">
        <v>26</v>
      </c>
      <c r="I1283" t="s">
        <v>0</v>
      </c>
      <c r="K1283" t="s">
        <v>293</v>
      </c>
      <c r="L1283" t="s">
        <v>57</v>
      </c>
      <c r="M1283" t="s">
        <v>457</v>
      </c>
      <c r="N1283" t="s">
        <v>19</v>
      </c>
      <c r="O1283">
        <v>0</v>
      </c>
      <c r="P1283" t="s">
        <v>210</v>
      </c>
      <c r="Q1283" t="s">
        <v>21</v>
      </c>
      <c r="R1283" t="s">
        <v>2561</v>
      </c>
      <c r="S1283" t="s">
        <v>780</v>
      </c>
      <c r="U1283" t="s">
        <v>2561</v>
      </c>
      <c r="V1283">
        <v>43334</v>
      </c>
    </row>
    <row r="1284" spans="1:22" ht="15.75" customHeight="1" x14ac:dyDescent="0.2">
      <c r="A1284">
        <v>43334.33941335648</v>
      </c>
      <c r="B1284" t="s">
        <v>22</v>
      </c>
      <c r="C1284" t="s">
        <v>2586</v>
      </c>
      <c r="D1284">
        <v>15</v>
      </c>
      <c r="E1284" t="s">
        <v>2583</v>
      </c>
      <c r="F1284">
        <v>4</v>
      </c>
      <c r="G1284" s="4" t="s">
        <v>34</v>
      </c>
      <c r="H1284" t="s">
        <v>26</v>
      </c>
      <c r="I1284" t="s">
        <v>0</v>
      </c>
      <c r="K1284" t="s">
        <v>293</v>
      </c>
      <c r="L1284" t="s">
        <v>57</v>
      </c>
      <c r="M1284" t="s">
        <v>457</v>
      </c>
      <c r="N1284" t="s">
        <v>19</v>
      </c>
      <c r="O1284">
        <v>0</v>
      </c>
      <c r="P1284" t="s">
        <v>210</v>
      </c>
      <c r="Q1284" t="s">
        <v>21</v>
      </c>
      <c r="R1284" t="s">
        <v>2561</v>
      </c>
      <c r="S1284" t="s">
        <v>780</v>
      </c>
      <c r="U1284" t="s">
        <v>2561</v>
      </c>
      <c r="V1284">
        <v>43334</v>
      </c>
    </row>
    <row r="1285" spans="1:22" ht="15.75" customHeight="1" x14ac:dyDescent="0.2">
      <c r="A1285">
        <v>43334.385065347218</v>
      </c>
      <c r="B1285" t="s">
        <v>36</v>
      </c>
      <c r="C1285" t="s">
        <v>2587</v>
      </c>
      <c r="D1285">
        <v>46</v>
      </c>
      <c r="E1285" t="s">
        <v>177</v>
      </c>
      <c r="F1285">
        <v>5</v>
      </c>
      <c r="G1285" s="4" t="s">
        <v>786</v>
      </c>
      <c r="H1285" t="s">
        <v>26</v>
      </c>
      <c r="I1285" t="s">
        <v>0</v>
      </c>
      <c r="K1285" t="s">
        <v>27</v>
      </c>
      <c r="L1285" t="s">
        <v>57</v>
      </c>
      <c r="M1285" t="s">
        <v>457</v>
      </c>
      <c r="N1285" t="s">
        <v>19</v>
      </c>
      <c r="O1285">
        <v>0</v>
      </c>
      <c r="P1285" t="s">
        <v>101</v>
      </c>
      <c r="Q1285" t="s">
        <v>21</v>
      </c>
      <c r="R1285" t="s">
        <v>2587</v>
      </c>
      <c r="S1285" t="s">
        <v>2588</v>
      </c>
      <c r="U1285" t="s">
        <v>2122</v>
      </c>
      <c r="V1285">
        <v>43304</v>
      </c>
    </row>
    <row r="1286" spans="1:22" ht="15.75" customHeight="1" x14ac:dyDescent="0.2">
      <c r="A1286">
        <v>43334.39187983796</v>
      </c>
      <c r="B1286" t="s">
        <v>15</v>
      </c>
      <c r="C1286" t="s">
        <v>2589</v>
      </c>
      <c r="D1286">
        <v>47</v>
      </c>
      <c r="E1286" t="s">
        <v>177</v>
      </c>
      <c r="F1286">
        <v>5</v>
      </c>
      <c r="G1286" s="4" t="s">
        <v>786</v>
      </c>
      <c r="H1286" t="s">
        <v>26</v>
      </c>
      <c r="I1286" t="s">
        <v>0</v>
      </c>
      <c r="K1286" t="s">
        <v>27</v>
      </c>
      <c r="L1286" t="s">
        <v>57</v>
      </c>
      <c r="M1286" t="s">
        <v>457</v>
      </c>
      <c r="N1286" t="s">
        <v>19</v>
      </c>
      <c r="O1286">
        <v>0</v>
      </c>
      <c r="P1286" t="s">
        <v>101</v>
      </c>
      <c r="Q1286" t="s">
        <v>21</v>
      </c>
      <c r="R1286" t="s">
        <v>2589</v>
      </c>
      <c r="S1286" t="s">
        <v>2588</v>
      </c>
      <c r="U1286" t="s">
        <v>2116</v>
      </c>
      <c r="V1286">
        <v>43304</v>
      </c>
    </row>
    <row r="1287" spans="1:22" ht="15.75" customHeight="1" x14ac:dyDescent="0.2">
      <c r="A1287">
        <v>43334.40471584491</v>
      </c>
      <c r="B1287" t="s">
        <v>15</v>
      </c>
      <c r="C1287" t="s">
        <v>2590</v>
      </c>
      <c r="D1287">
        <v>77</v>
      </c>
      <c r="E1287" t="s">
        <v>763</v>
      </c>
      <c r="F1287">
        <v>2</v>
      </c>
      <c r="G1287" s="4" t="s">
        <v>34</v>
      </c>
      <c r="H1287" t="s">
        <v>26</v>
      </c>
      <c r="I1287" t="s">
        <v>0</v>
      </c>
      <c r="K1287" t="s">
        <v>27</v>
      </c>
      <c r="L1287" t="s">
        <v>17</v>
      </c>
      <c r="M1287" t="s">
        <v>289</v>
      </c>
      <c r="N1287" t="s">
        <v>19</v>
      </c>
      <c r="O1287">
        <v>0</v>
      </c>
      <c r="P1287" t="s">
        <v>20</v>
      </c>
      <c r="Q1287" t="s">
        <v>21</v>
      </c>
      <c r="R1287" t="s">
        <v>2561</v>
      </c>
      <c r="S1287" t="s">
        <v>780</v>
      </c>
      <c r="U1287" t="s">
        <v>2561</v>
      </c>
      <c r="V1287">
        <v>43334</v>
      </c>
    </row>
    <row r="1288" spans="1:22" ht="15.75" customHeight="1" x14ac:dyDescent="0.2">
      <c r="A1288">
        <v>43334.406899502312</v>
      </c>
      <c r="B1288" t="s">
        <v>22</v>
      </c>
      <c r="C1288" t="s">
        <v>2591</v>
      </c>
      <c r="D1288">
        <v>49</v>
      </c>
      <c r="E1288" t="s">
        <v>763</v>
      </c>
      <c r="F1288">
        <v>2</v>
      </c>
      <c r="G1288" s="4" t="s">
        <v>34</v>
      </c>
      <c r="H1288" t="s">
        <v>26</v>
      </c>
      <c r="I1288" t="s">
        <v>0</v>
      </c>
      <c r="K1288" t="s">
        <v>27</v>
      </c>
      <c r="L1288" t="s">
        <v>57</v>
      </c>
      <c r="M1288" t="s">
        <v>457</v>
      </c>
      <c r="N1288" t="s">
        <v>19</v>
      </c>
      <c r="O1288">
        <v>0</v>
      </c>
      <c r="P1288" t="s">
        <v>210</v>
      </c>
      <c r="Q1288" t="s">
        <v>21</v>
      </c>
      <c r="R1288" t="s">
        <v>2561</v>
      </c>
      <c r="S1288" t="s">
        <v>780</v>
      </c>
      <c r="U1288" t="s">
        <v>2561</v>
      </c>
      <c r="V1288">
        <v>43334</v>
      </c>
    </row>
    <row r="1289" spans="1:22" ht="15.75" customHeight="1" x14ac:dyDescent="0.2">
      <c r="A1289">
        <v>43334.408084409719</v>
      </c>
      <c r="B1289" t="s">
        <v>15</v>
      </c>
      <c r="C1289" t="s">
        <v>2592</v>
      </c>
      <c r="D1289">
        <v>45</v>
      </c>
      <c r="E1289" t="s">
        <v>763</v>
      </c>
      <c r="F1289">
        <v>2</v>
      </c>
      <c r="G1289" s="4" t="s">
        <v>34</v>
      </c>
      <c r="H1289" t="s">
        <v>26</v>
      </c>
      <c r="I1289" t="s">
        <v>0</v>
      </c>
      <c r="K1289" t="s">
        <v>27</v>
      </c>
      <c r="L1289" t="s">
        <v>57</v>
      </c>
      <c r="M1289" t="s">
        <v>457</v>
      </c>
      <c r="N1289" t="s">
        <v>19</v>
      </c>
      <c r="O1289">
        <v>0</v>
      </c>
      <c r="P1289" t="s">
        <v>20</v>
      </c>
      <c r="Q1289" t="s">
        <v>21</v>
      </c>
      <c r="R1289" t="s">
        <v>2561</v>
      </c>
      <c r="S1289" t="s">
        <v>780</v>
      </c>
      <c r="U1289" t="s">
        <v>2561</v>
      </c>
      <c r="V1289">
        <v>43334</v>
      </c>
    </row>
    <row r="1290" spans="1:22" ht="15.75" customHeight="1" x14ac:dyDescent="0.2">
      <c r="A1290">
        <v>43334.410117581021</v>
      </c>
      <c r="B1290" t="s">
        <v>36</v>
      </c>
      <c r="C1290" t="s">
        <v>2593</v>
      </c>
      <c r="D1290">
        <v>67</v>
      </c>
      <c r="E1290" t="s">
        <v>2594</v>
      </c>
      <c r="F1290">
        <v>2</v>
      </c>
      <c r="G1290" s="4" t="s">
        <v>34</v>
      </c>
      <c r="H1290" t="s">
        <v>26</v>
      </c>
      <c r="I1290" t="s">
        <v>0</v>
      </c>
      <c r="K1290" t="s">
        <v>27</v>
      </c>
      <c r="L1290" t="s">
        <v>57</v>
      </c>
      <c r="M1290" t="s">
        <v>457</v>
      </c>
      <c r="N1290" t="s">
        <v>19</v>
      </c>
      <c r="O1290">
        <v>0</v>
      </c>
      <c r="P1290" t="s">
        <v>141</v>
      </c>
      <c r="Q1290" t="s">
        <v>21</v>
      </c>
      <c r="R1290" t="s">
        <v>2561</v>
      </c>
      <c r="S1290" t="s">
        <v>780</v>
      </c>
      <c r="U1290" t="s">
        <v>2561</v>
      </c>
      <c r="V1290">
        <v>43334</v>
      </c>
    </row>
    <row r="1291" spans="1:22" ht="15.75" customHeight="1" x14ac:dyDescent="0.2">
      <c r="A1291">
        <v>43334.411936539356</v>
      </c>
      <c r="B1291" t="s">
        <v>15</v>
      </c>
      <c r="C1291" t="s">
        <v>2595</v>
      </c>
      <c r="D1291">
        <v>30</v>
      </c>
      <c r="E1291" t="s">
        <v>2594</v>
      </c>
      <c r="F1291">
        <v>2</v>
      </c>
      <c r="G1291" s="4" t="s">
        <v>34</v>
      </c>
      <c r="H1291" t="s">
        <v>26</v>
      </c>
      <c r="I1291" t="s">
        <v>0</v>
      </c>
      <c r="K1291" t="s">
        <v>27</v>
      </c>
      <c r="L1291" t="s">
        <v>28</v>
      </c>
      <c r="M1291" t="s">
        <v>94</v>
      </c>
      <c r="N1291" t="s">
        <v>39</v>
      </c>
      <c r="O1291">
        <v>1200</v>
      </c>
      <c r="P1291" t="s">
        <v>101</v>
      </c>
      <c r="Q1291" t="s">
        <v>21</v>
      </c>
      <c r="R1291" t="s">
        <v>2561</v>
      </c>
      <c r="S1291" t="s">
        <v>780</v>
      </c>
      <c r="U1291" t="s">
        <v>2561</v>
      </c>
      <c r="V1291">
        <v>43334</v>
      </c>
    </row>
    <row r="1292" spans="1:22" ht="15.75" customHeight="1" x14ac:dyDescent="0.2">
      <c r="A1292">
        <v>43334.413296238425</v>
      </c>
      <c r="B1292" t="s">
        <v>36</v>
      </c>
      <c r="C1292" t="s">
        <v>2596</v>
      </c>
      <c r="D1292">
        <v>29</v>
      </c>
      <c r="E1292" t="s">
        <v>2594</v>
      </c>
      <c r="F1292">
        <v>2</v>
      </c>
      <c r="G1292" s="4" t="s">
        <v>34</v>
      </c>
      <c r="H1292" t="s">
        <v>26</v>
      </c>
      <c r="I1292" t="s">
        <v>0</v>
      </c>
      <c r="K1292" t="s">
        <v>27</v>
      </c>
      <c r="L1292" t="s">
        <v>28</v>
      </c>
      <c r="M1292" t="s">
        <v>94</v>
      </c>
      <c r="N1292" t="s">
        <v>39</v>
      </c>
      <c r="O1292">
        <v>1200</v>
      </c>
      <c r="P1292" t="s">
        <v>101</v>
      </c>
      <c r="Q1292" t="s">
        <v>21</v>
      </c>
      <c r="R1292" t="s">
        <v>2561</v>
      </c>
      <c r="S1292" t="s">
        <v>780</v>
      </c>
      <c r="U1292" t="s">
        <v>2561</v>
      </c>
      <c r="V1292">
        <v>43334</v>
      </c>
    </row>
    <row r="1293" spans="1:22" ht="15.75" customHeight="1" x14ac:dyDescent="0.2">
      <c r="A1293">
        <v>43334.414994282408</v>
      </c>
      <c r="B1293" t="s">
        <v>15</v>
      </c>
      <c r="C1293" t="s">
        <v>2597</v>
      </c>
      <c r="D1293">
        <v>41</v>
      </c>
      <c r="E1293" t="s">
        <v>2594</v>
      </c>
      <c r="F1293">
        <v>2</v>
      </c>
      <c r="G1293" s="4" t="s">
        <v>34</v>
      </c>
      <c r="H1293" t="s">
        <v>26</v>
      </c>
      <c r="I1293" t="s">
        <v>0</v>
      </c>
      <c r="K1293" t="s">
        <v>27</v>
      </c>
      <c r="L1293" t="s">
        <v>28</v>
      </c>
      <c r="M1293" t="s">
        <v>94</v>
      </c>
      <c r="N1293" t="s">
        <v>39</v>
      </c>
      <c r="O1293">
        <v>1500</v>
      </c>
      <c r="P1293" t="s">
        <v>101</v>
      </c>
      <c r="Q1293" t="s">
        <v>21</v>
      </c>
      <c r="R1293" t="s">
        <v>2561</v>
      </c>
      <c r="S1293" t="s">
        <v>780</v>
      </c>
      <c r="U1293" t="s">
        <v>2561</v>
      </c>
      <c r="V1293">
        <v>43334</v>
      </c>
    </row>
    <row r="1294" spans="1:22" ht="15.75" customHeight="1" x14ac:dyDescent="0.2">
      <c r="A1294">
        <v>43334.416384328702</v>
      </c>
      <c r="B1294" t="s">
        <v>36</v>
      </c>
      <c r="C1294" t="s">
        <v>2598</v>
      </c>
      <c r="D1294">
        <v>34</v>
      </c>
      <c r="E1294" t="s">
        <v>2594</v>
      </c>
      <c r="F1294">
        <v>2</v>
      </c>
      <c r="G1294" s="4" t="s">
        <v>34</v>
      </c>
      <c r="H1294" t="s">
        <v>26</v>
      </c>
      <c r="I1294" t="s">
        <v>0</v>
      </c>
      <c r="K1294" t="s">
        <v>27</v>
      </c>
      <c r="L1294" t="s">
        <v>28</v>
      </c>
      <c r="M1294" t="s">
        <v>94</v>
      </c>
      <c r="N1294" t="s">
        <v>39</v>
      </c>
      <c r="O1294">
        <v>900</v>
      </c>
      <c r="P1294" t="s">
        <v>101</v>
      </c>
      <c r="Q1294" t="s">
        <v>21</v>
      </c>
      <c r="R1294" t="s">
        <v>2561</v>
      </c>
      <c r="S1294" t="s">
        <v>780</v>
      </c>
      <c r="U1294" t="s">
        <v>2561</v>
      </c>
      <c r="V1294">
        <v>43334</v>
      </c>
    </row>
    <row r="1295" spans="1:22" ht="15.75" customHeight="1" x14ac:dyDescent="0.2">
      <c r="A1295">
        <v>43334.41785430556</v>
      </c>
      <c r="B1295" t="s">
        <v>36</v>
      </c>
      <c r="C1295" t="s">
        <v>2599</v>
      </c>
      <c r="D1295">
        <v>44</v>
      </c>
      <c r="E1295" t="s">
        <v>2594</v>
      </c>
      <c r="F1295">
        <v>2</v>
      </c>
      <c r="G1295" s="4" t="s">
        <v>34</v>
      </c>
      <c r="H1295" t="s">
        <v>26</v>
      </c>
      <c r="I1295" t="s">
        <v>0</v>
      </c>
      <c r="K1295" t="s">
        <v>27</v>
      </c>
      <c r="L1295" t="s">
        <v>57</v>
      </c>
      <c r="M1295" t="s">
        <v>457</v>
      </c>
      <c r="N1295" t="s">
        <v>19</v>
      </c>
      <c r="O1295">
        <v>0</v>
      </c>
      <c r="P1295" t="s">
        <v>294</v>
      </c>
      <c r="Q1295" t="s">
        <v>21</v>
      </c>
      <c r="R1295" t="s">
        <v>2561</v>
      </c>
      <c r="S1295" t="s">
        <v>780</v>
      </c>
      <c r="U1295" t="s">
        <v>2561</v>
      </c>
      <c r="V1295">
        <v>43334</v>
      </c>
    </row>
    <row r="1296" spans="1:22" ht="15.75" customHeight="1" x14ac:dyDescent="0.2">
      <c r="A1296">
        <v>43334.420226458329</v>
      </c>
      <c r="B1296" t="s">
        <v>15</v>
      </c>
      <c r="C1296" t="s">
        <v>2600</v>
      </c>
      <c r="D1296">
        <v>49</v>
      </c>
      <c r="E1296" t="s">
        <v>217</v>
      </c>
      <c r="F1296">
        <v>2</v>
      </c>
      <c r="G1296" s="4" t="s">
        <v>34</v>
      </c>
      <c r="H1296" t="s">
        <v>26</v>
      </c>
      <c r="I1296" t="s">
        <v>0</v>
      </c>
      <c r="K1296" t="s">
        <v>50</v>
      </c>
      <c r="L1296" t="s">
        <v>28</v>
      </c>
      <c r="M1296" t="s">
        <v>87</v>
      </c>
      <c r="N1296" t="s">
        <v>39</v>
      </c>
      <c r="O1296">
        <v>1000</v>
      </c>
      <c r="P1296" t="s">
        <v>101</v>
      </c>
      <c r="Q1296" t="s">
        <v>21</v>
      </c>
      <c r="R1296" t="s">
        <v>2561</v>
      </c>
      <c r="S1296" t="s">
        <v>780</v>
      </c>
      <c r="U1296" t="s">
        <v>2561</v>
      </c>
      <c r="V1296">
        <v>43334</v>
      </c>
    </row>
    <row r="1297" spans="1:22" ht="15.75" customHeight="1" x14ac:dyDescent="0.2">
      <c r="A1297">
        <v>43334.421412372685</v>
      </c>
      <c r="B1297" t="s">
        <v>36</v>
      </c>
      <c r="C1297" t="s">
        <v>2601</v>
      </c>
      <c r="D1297">
        <v>51</v>
      </c>
      <c r="E1297" t="s">
        <v>217</v>
      </c>
      <c r="F1297">
        <v>2</v>
      </c>
      <c r="G1297" s="4" t="s">
        <v>34</v>
      </c>
      <c r="H1297" t="s">
        <v>26</v>
      </c>
      <c r="I1297" t="s">
        <v>0</v>
      </c>
      <c r="K1297" t="s">
        <v>27</v>
      </c>
      <c r="L1297" t="s">
        <v>57</v>
      </c>
      <c r="M1297" t="s">
        <v>457</v>
      </c>
      <c r="N1297" t="s">
        <v>19</v>
      </c>
      <c r="O1297">
        <v>0</v>
      </c>
      <c r="P1297" t="s">
        <v>20</v>
      </c>
      <c r="Q1297" t="s">
        <v>21</v>
      </c>
      <c r="R1297" t="s">
        <v>2561</v>
      </c>
      <c r="S1297" t="s">
        <v>780</v>
      </c>
      <c r="U1297" t="s">
        <v>2561</v>
      </c>
      <c r="V1297">
        <v>43334</v>
      </c>
    </row>
    <row r="1298" spans="1:22" ht="15.75" customHeight="1" x14ac:dyDescent="0.2">
      <c r="A1298">
        <v>43334.457082916662</v>
      </c>
      <c r="B1298" t="s">
        <v>15</v>
      </c>
      <c r="C1298" t="s">
        <v>2602</v>
      </c>
      <c r="D1298">
        <v>32</v>
      </c>
      <c r="E1298" t="s">
        <v>217</v>
      </c>
      <c r="F1298">
        <v>2</v>
      </c>
      <c r="G1298" s="4" t="s">
        <v>34</v>
      </c>
      <c r="H1298" t="s">
        <v>26</v>
      </c>
      <c r="I1298" t="s">
        <v>0</v>
      </c>
      <c r="K1298" t="s">
        <v>50</v>
      </c>
      <c r="L1298" t="s">
        <v>28</v>
      </c>
      <c r="M1298" t="s">
        <v>18</v>
      </c>
      <c r="N1298" t="s">
        <v>39</v>
      </c>
      <c r="O1298">
        <v>2000</v>
      </c>
      <c r="P1298" t="s">
        <v>101</v>
      </c>
      <c r="Q1298" t="s">
        <v>21</v>
      </c>
      <c r="R1298" t="s">
        <v>2561</v>
      </c>
      <c r="S1298" t="s">
        <v>780</v>
      </c>
      <c r="U1298" t="s">
        <v>2561</v>
      </c>
      <c r="V1298">
        <v>43334</v>
      </c>
    </row>
    <row r="1299" spans="1:22" ht="15.75" customHeight="1" x14ac:dyDescent="0.2">
      <c r="A1299">
        <v>43334.458877048615</v>
      </c>
      <c r="B1299" t="s">
        <v>22</v>
      </c>
      <c r="C1299" t="s">
        <v>2603</v>
      </c>
      <c r="D1299">
        <v>22</v>
      </c>
      <c r="E1299" t="s">
        <v>217</v>
      </c>
      <c r="F1299">
        <v>2</v>
      </c>
      <c r="G1299" s="4" t="s">
        <v>34</v>
      </c>
      <c r="H1299" t="s">
        <v>26</v>
      </c>
      <c r="I1299" t="s">
        <v>0</v>
      </c>
      <c r="K1299" t="s">
        <v>293</v>
      </c>
      <c r="L1299" t="s">
        <v>57</v>
      </c>
      <c r="M1299" t="s">
        <v>457</v>
      </c>
      <c r="N1299" t="s">
        <v>19</v>
      </c>
      <c r="O1299">
        <v>0</v>
      </c>
      <c r="P1299" t="s">
        <v>20</v>
      </c>
      <c r="Q1299" t="s">
        <v>21</v>
      </c>
      <c r="R1299" t="s">
        <v>2561</v>
      </c>
      <c r="S1299" t="s">
        <v>780</v>
      </c>
      <c r="U1299" t="s">
        <v>2561</v>
      </c>
      <c r="V1299">
        <v>43334</v>
      </c>
    </row>
    <row r="1300" spans="1:22" ht="15.75" customHeight="1" x14ac:dyDescent="0.2">
      <c r="A1300">
        <v>43334.464374965275</v>
      </c>
      <c r="B1300" t="s">
        <v>36</v>
      </c>
      <c r="C1300" t="s">
        <v>2604</v>
      </c>
      <c r="D1300">
        <v>48</v>
      </c>
      <c r="E1300" t="s">
        <v>314</v>
      </c>
      <c r="F1300">
        <v>2</v>
      </c>
      <c r="G1300" s="4" t="s">
        <v>34</v>
      </c>
      <c r="H1300" t="s">
        <v>26</v>
      </c>
      <c r="I1300" t="s">
        <v>0</v>
      </c>
      <c r="K1300" t="s">
        <v>50</v>
      </c>
      <c r="L1300" t="s">
        <v>57</v>
      </c>
      <c r="M1300" t="s">
        <v>457</v>
      </c>
      <c r="N1300" t="s">
        <v>19</v>
      </c>
      <c r="O1300">
        <v>0</v>
      </c>
      <c r="P1300" t="s">
        <v>20</v>
      </c>
      <c r="Q1300" t="s">
        <v>21</v>
      </c>
      <c r="R1300" t="s">
        <v>2561</v>
      </c>
      <c r="S1300" t="s">
        <v>780</v>
      </c>
      <c r="U1300" t="s">
        <v>2561</v>
      </c>
      <c r="V1300">
        <v>43334</v>
      </c>
    </row>
    <row r="1301" spans="1:22" ht="15.75" customHeight="1" x14ac:dyDescent="0.2">
      <c r="A1301">
        <v>43334.465628495367</v>
      </c>
      <c r="B1301" t="s">
        <v>15</v>
      </c>
      <c r="C1301" t="s">
        <v>2605</v>
      </c>
      <c r="D1301">
        <v>78</v>
      </c>
      <c r="E1301" t="s">
        <v>314</v>
      </c>
      <c r="F1301">
        <v>2</v>
      </c>
      <c r="G1301" s="4" t="s">
        <v>34</v>
      </c>
      <c r="H1301" t="s">
        <v>26</v>
      </c>
      <c r="I1301" t="s">
        <v>0</v>
      </c>
      <c r="K1301" t="s">
        <v>27</v>
      </c>
      <c r="L1301" t="s">
        <v>57</v>
      </c>
      <c r="M1301" t="s">
        <v>457</v>
      </c>
      <c r="N1301" t="s">
        <v>19</v>
      </c>
      <c r="O1301">
        <v>0</v>
      </c>
      <c r="P1301" t="s">
        <v>20</v>
      </c>
      <c r="Q1301" t="s">
        <v>21</v>
      </c>
      <c r="R1301" t="s">
        <v>2561</v>
      </c>
      <c r="S1301" t="s">
        <v>780</v>
      </c>
      <c r="U1301" t="s">
        <v>2561</v>
      </c>
      <c r="V1301">
        <v>43334</v>
      </c>
    </row>
    <row r="1302" spans="1:22" ht="15.75" customHeight="1" x14ac:dyDescent="0.2">
      <c r="A1302">
        <v>43334.467420844907</v>
      </c>
      <c r="B1302" t="s">
        <v>36</v>
      </c>
      <c r="C1302" t="s">
        <v>2606</v>
      </c>
      <c r="D1302">
        <v>69</v>
      </c>
      <c r="E1302" t="s">
        <v>314</v>
      </c>
      <c r="F1302">
        <v>2</v>
      </c>
      <c r="G1302" s="4" t="s">
        <v>34</v>
      </c>
      <c r="H1302" t="s">
        <v>26</v>
      </c>
      <c r="I1302" t="s">
        <v>0</v>
      </c>
      <c r="K1302" t="s">
        <v>100</v>
      </c>
      <c r="L1302" t="s">
        <v>57</v>
      </c>
      <c r="M1302" t="s">
        <v>457</v>
      </c>
      <c r="N1302" t="s">
        <v>19</v>
      </c>
      <c r="O1302">
        <v>0</v>
      </c>
      <c r="P1302" t="s">
        <v>20</v>
      </c>
      <c r="Q1302" t="s">
        <v>21</v>
      </c>
      <c r="R1302" t="s">
        <v>2561</v>
      </c>
      <c r="S1302" t="s">
        <v>780</v>
      </c>
      <c r="U1302" t="s">
        <v>2561</v>
      </c>
      <c r="V1302">
        <v>43334</v>
      </c>
    </row>
    <row r="1303" spans="1:22" ht="15.75" customHeight="1" x14ac:dyDescent="0.2">
      <c r="A1303">
        <v>43334.469979120375</v>
      </c>
      <c r="B1303" t="s">
        <v>22</v>
      </c>
      <c r="C1303" t="s">
        <v>2607</v>
      </c>
      <c r="D1303">
        <v>53</v>
      </c>
      <c r="E1303" t="s">
        <v>314</v>
      </c>
      <c r="F1303">
        <v>2</v>
      </c>
      <c r="G1303" s="4" t="s">
        <v>34</v>
      </c>
      <c r="H1303" t="s">
        <v>26</v>
      </c>
      <c r="I1303" t="s">
        <v>0</v>
      </c>
      <c r="K1303" t="s">
        <v>27</v>
      </c>
      <c r="L1303" t="s">
        <v>57</v>
      </c>
      <c r="M1303" t="s">
        <v>457</v>
      </c>
      <c r="N1303" t="s">
        <v>19</v>
      </c>
      <c r="O1303">
        <v>0</v>
      </c>
      <c r="P1303" t="s">
        <v>20</v>
      </c>
      <c r="Q1303" t="s">
        <v>21</v>
      </c>
      <c r="R1303" t="s">
        <v>2561</v>
      </c>
      <c r="S1303" t="s">
        <v>780</v>
      </c>
      <c r="U1303" t="s">
        <v>2561</v>
      </c>
      <c r="V1303">
        <v>43334</v>
      </c>
    </row>
    <row r="1304" spans="1:22" ht="15.75" customHeight="1" x14ac:dyDescent="0.2">
      <c r="A1304">
        <v>43334.488656145833</v>
      </c>
      <c r="B1304" t="s">
        <v>15</v>
      </c>
      <c r="C1304" t="s">
        <v>2608</v>
      </c>
      <c r="D1304">
        <v>20</v>
      </c>
      <c r="E1304" t="s">
        <v>987</v>
      </c>
      <c r="F1304">
        <v>2</v>
      </c>
      <c r="G1304" s="4" t="s">
        <v>34</v>
      </c>
      <c r="H1304" t="s">
        <v>26</v>
      </c>
      <c r="I1304" t="s">
        <v>0</v>
      </c>
      <c r="K1304" t="s">
        <v>293</v>
      </c>
      <c r="L1304" t="s">
        <v>57</v>
      </c>
      <c r="M1304" t="s">
        <v>457</v>
      </c>
      <c r="N1304" t="s">
        <v>19</v>
      </c>
      <c r="O1304">
        <v>0</v>
      </c>
      <c r="P1304" t="s">
        <v>20</v>
      </c>
      <c r="Q1304" t="s">
        <v>21</v>
      </c>
      <c r="R1304" t="s">
        <v>2561</v>
      </c>
      <c r="S1304" t="s">
        <v>780</v>
      </c>
      <c r="U1304" t="s">
        <v>2561</v>
      </c>
      <c r="V1304">
        <v>43334</v>
      </c>
    </row>
    <row r="1305" spans="1:22" ht="15.75" customHeight="1" x14ac:dyDescent="0.2">
      <c r="A1305">
        <v>43334.490672557869</v>
      </c>
      <c r="B1305" t="s">
        <v>36</v>
      </c>
      <c r="C1305" t="s">
        <v>2609</v>
      </c>
      <c r="D1305">
        <v>59</v>
      </c>
      <c r="E1305" t="s">
        <v>987</v>
      </c>
      <c r="F1305">
        <v>2</v>
      </c>
      <c r="G1305" s="4" t="s">
        <v>34</v>
      </c>
      <c r="H1305" t="s">
        <v>26</v>
      </c>
      <c r="I1305" t="s">
        <v>0</v>
      </c>
      <c r="K1305" t="s">
        <v>27</v>
      </c>
      <c r="L1305" t="s">
        <v>57</v>
      </c>
      <c r="M1305" t="s">
        <v>457</v>
      </c>
      <c r="N1305" t="s">
        <v>19</v>
      </c>
      <c r="O1305">
        <v>0</v>
      </c>
      <c r="P1305" t="s">
        <v>294</v>
      </c>
      <c r="Q1305" t="s">
        <v>21</v>
      </c>
      <c r="R1305" t="s">
        <v>2561</v>
      </c>
      <c r="S1305" t="s">
        <v>780</v>
      </c>
      <c r="U1305" t="s">
        <v>2561</v>
      </c>
      <c r="V1305">
        <v>43334</v>
      </c>
    </row>
    <row r="1306" spans="1:22" ht="15.75" customHeight="1" x14ac:dyDescent="0.2">
      <c r="A1306">
        <v>43334.492221469904</v>
      </c>
      <c r="B1306" t="s">
        <v>15</v>
      </c>
      <c r="C1306" t="s">
        <v>2610</v>
      </c>
      <c r="D1306">
        <v>65</v>
      </c>
      <c r="E1306" t="s">
        <v>987</v>
      </c>
      <c r="F1306">
        <v>2</v>
      </c>
      <c r="G1306" s="4" t="s">
        <v>34</v>
      </c>
      <c r="H1306" t="s">
        <v>26</v>
      </c>
      <c r="I1306" t="s">
        <v>0</v>
      </c>
      <c r="K1306" t="s">
        <v>27</v>
      </c>
      <c r="L1306" t="s">
        <v>57</v>
      </c>
      <c r="M1306" t="s">
        <v>457</v>
      </c>
      <c r="N1306" t="s">
        <v>19</v>
      </c>
      <c r="O1306">
        <v>0</v>
      </c>
      <c r="P1306" t="s">
        <v>20</v>
      </c>
      <c r="Q1306" t="s">
        <v>21</v>
      </c>
      <c r="R1306" t="s">
        <v>2561</v>
      </c>
      <c r="S1306" t="s">
        <v>780</v>
      </c>
      <c r="U1306" t="s">
        <v>2561</v>
      </c>
      <c r="V1306">
        <v>43334</v>
      </c>
    </row>
    <row r="1307" spans="1:22" ht="15.75" customHeight="1" x14ac:dyDescent="0.2">
      <c r="A1307">
        <v>43334.495261307871</v>
      </c>
      <c r="B1307" t="s">
        <v>15</v>
      </c>
      <c r="C1307" t="s">
        <v>2611</v>
      </c>
      <c r="D1307">
        <v>52</v>
      </c>
      <c r="E1307" t="s">
        <v>1932</v>
      </c>
      <c r="F1307">
        <v>2</v>
      </c>
      <c r="G1307" s="4" t="s">
        <v>34</v>
      </c>
      <c r="H1307" t="s">
        <v>26</v>
      </c>
      <c r="I1307" t="s">
        <v>0</v>
      </c>
      <c r="K1307" t="s">
        <v>27</v>
      </c>
      <c r="L1307" t="s">
        <v>57</v>
      </c>
      <c r="M1307" t="s">
        <v>457</v>
      </c>
      <c r="N1307" t="s">
        <v>19</v>
      </c>
      <c r="O1307">
        <v>0</v>
      </c>
      <c r="P1307" t="s">
        <v>20</v>
      </c>
      <c r="Q1307" t="s">
        <v>21</v>
      </c>
      <c r="R1307" t="s">
        <v>2561</v>
      </c>
      <c r="S1307" t="s">
        <v>780</v>
      </c>
      <c r="U1307" t="s">
        <v>2561</v>
      </c>
      <c r="V1307">
        <v>43334</v>
      </c>
    </row>
    <row r="1308" spans="1:22" ht="15.75" customHeight="1" x14ac:dyDescent="0.2">
      <c r="A1308">
        <v>43334.497205578708</v>
      </c>
      <c r="B1308" t="s">
        <v>15</v>
      </c>
      <c r="C1308" t="s">
        <v>2612</v>
      </c>
      <c r="D1308">
        <v>51</v>
      </c>
      <c r="E1308" t="s">
        <v>2478</v>
      </c>
      <c r="F1308">
        <v>6</v>
      </c>
      <c r="G1308" s="4" t="s">
        <v>34</v>
      </c>
      <c r="H1308" t="s">
        <v>26</v>
      </c>
      <c r="I1308" t="s">
        <v>0</v>
      </c>
      <c r="K1308" t="s">
        <v>27</v>
      </c>
      <c r="L1308" t="s">
        <v>136</v>
      </c>
      <c r="M1308" t="s">
        <v>289</v>
      </c>
      <c r="N1308" t="s">
        <v>19</v>
      </c>
      <c r="O1308">
        <v>0</v>
      </c>
      <c r="P1308" t="s">
        <v>456</v>
      </c>
      <c r="Q1308" t="s">
        <v>21</v>
      </c>
      <c r="R1308" t="s">
        <v>2477</v>
      </c>
      <c r="S1308" t="s">
        <v>2613</v>
      </c>
      <c r="U1308" t="s">
        <v>2614</v>
      </c>
      <c r="V1308">
        <v>43334</v>
      </c>
    </row>
    <row r="1309" spans="1:22" ht="15.75" customHeight="1" x14ac:dyDescent="0.2">
      <c r="A1309">
        <v>43334.498787233795</v>
      </c>
      <c r="B1309" t="s">
        <v>15</v>
      </c>
      <c r="C1309" t="s">
        <v>2615</v>
      </c>
      <c r="D1309">
        <v>61</v>
      </c>
      <c r="E1309">
        <v>233</v>
      </c>
      <c r="F1309">
        <v>6</v>
      </c>
      <c r="G1309" s="4" t="s">
        <v>34</v>
      </c>
      <c r="H1309" t="s">
        <v>26</v>
      </c>
      <c r="I1309" t="s">
        <v>0</v>
      </c>
      <c r="K1309" t="s">
        <v>27</v>
      </c>
      <c r="L1309" t="s">
        <v>136</v>
      </c>
      <c r="M1309" t="s">
        <v>289</v>
      </c>
      <c r="N1309" t="s">
        <v>19</v>
      </c>
      <c r="O1309">
        <v>0</v>
      </c>
      <c r="P1309" t="s">
        <v>456</v>
      </c>
      <c r="Q1309" t="s">
        <v>21</v>
      </c>
      <c r="R1309" t="s">
        <v>2614</v>
      </c>
      <c r="S1309" t="s">
        <v>2616</v>
      </c>
      <c r="U1309" t="s">
        <v>2617</v>
      </c>
      <c r="V1309">
        <v>43334</v>
      </c>
    </row>
    <row r="1310" spans="1:22" ht="15.75" customHeight="1" x14ac:dyDescent="0.2">
      <c r="A1310">
        <v>43334.499366620366</v>
      </c>
      <c r="B1310" t="s">
        <v>36</v>
      </c>
      <c r="C1310" t="s">
        <v>2618</v>
      </c>
      <c r="D1310">
        <v>55</v>
      </c>
      <c r="E1310" t="s">
        <v>2619</v>
      </c>
      <c r="F1310">
        <v>2</v>
      </c>
      <c r="G1310" s="4" t="s">
        <v>34</v>
      </c>
      <c r="H1310" t="s">
        <v>26</v>
      </c>
      <c r="I1310" t="s">
        <v>0</v>
      </c>
      <c r="K1310" t="s">
        <v>145</v>
      </c>
      <c r="L1310" t="s">
        <v>57</v>
      </c>
      <c r="M1310" t="s">
        <v>457</v>
      </c>
      <c r="N1310" t="s">
        <v>19</v>
      </c>
      <c r="O1310">
        <v>0</v>
      </c>
      <c r="P1310" t="s">
        <v>20</v>
      </c>
      <c r="Q1310" t="s">
        <v>21</v>
      </c>
      <c r="R1310" t="s">
        <v>2561</v>
      </c>
      <c r="S1310" t="s">
        <v>780</v>
      </c>
      <c r="U1310" t="s">
        <v>2561</v>
      </c>
      <c r="V1310">
        <v>43334</v>
      </c>
    </row>
    <row r="1311" spans="1:22" ht="15.75" customHeight="1" x14ac:dyDescent="0.2">
      <c r="A1311">
        <v>43334.500975613424</v>
      </c>
      <c r="B1311" t="s">
        <v>15</v>
      </c>
      <c r="C1311" t="s">
        <v>2621</v>
      </c>
      <c r="D1311">
        <v>55</v>
      </c>
      <c r="E1311" t="s">
        <v>2619</v>
      </c>
      <c r="F1311">
        <v>2</v>
      </c>
      <c r="G1311" s="4" t="s">
        <v>34</v>
      </c>
      <c r="H1311" t="s">
        <v>26</v>
      </c>
      <c r="I1311" t="s">
        <v>0</v>
      </c>
      <c r="K1311" t="s">
        <v>50</v>
      </c>
      <c r="L1311" t="s">
        <v>57</v>
      </c>
      <c r="M1311" t="s">
        <v>457</v>
      </c>
      <c r="N1311" t="s">
        <v>19</v>
      </c>
      <c r="O1311">
        <v>0</v>
      </c>
      <c r="P1311" t="s">
        <v>20</v>
      </c>
      <c r="Q1311" t="s">
        <v>21</v>
      </c>
      <c r="R1311" t="s">
        <v>2561</v>
      </c>
      <c r="S1311" t="s">
        <v>780</v>
      </c>
      <c r="U1311" t="s">
        <v>2561</v>
      </c>
      <c r="V1311">
        <v>43334</v>
      </c>
    </row>
    <row r="1312" spans="1:22" ht="15.75" customHeight="1" x14ac:dyDescent="0.2">
      <c r="A1312">
        <v>43334.50205116898</v>
      </c>
      <c r="B1312" t="s">
        <v>22</v>
      </c>
      <c r="C1312" t="s">
        <v>2622</v>
      </c>
      <c r="D1312">
        <v>22</v>
      </c>
      <c r="E1312" t="s">
        <v>2619</v>
      </c>
      <c r="F1312">
        <v>2</v>
      </c>
      <c r="G1312" s="4" t="s">
        <v>34</v>
      </c>
      <c r="H1312" t="s">
        <v>26</v>
      </c>
      <c r="I1312" t="s">
        <v>0</v>
      </c>
      <c r="K1312" t="s">
        <v>293</v>
      </c>
      <c r="L1312" t="s">
        <v>57</v>
      </c>
      <c r="M1312" t="s">
        <v>457</v>
      </c>
      <c r="N1312" t="s">
        <v>19</v>
      </c>
      <c r="O1312">
        <v>0</v>
      </c>
      <c r="P1312" t="s">
        <v>20</v>
      </c>
      <c r="Q1312" t="s">
        <v>21</v>
      </c>
      <c r="R1312" t="s">
        <v>2561</v>
      </c>
      <c r="S1312" t="s">
        <v>780</v>
      </c>
      <c r="U1312" t="s">
        <v>2561</v>
      </c>
      <c r="V1312">
        <v>43334</v>
      </c>
    </row>
    <row r="1313" spans="1:22" ht="15.75" customHeight="1" x14ac:dyDescent="0.2">
      <c r="A1313">
        <v>43334.503254907409</v>
      </c>
      <c r="B1313" t="s">
        <v>22</v>
      </c>
      <c r="C1313" t="s">
        <v>2623</v>
      </c>
      <c r="D1313">
        <v>27</v>
      </c>
      <c r="E1313" t="s">
        <v>2619</v>
      </c>
      <c r="F1313">
        <v>2</v>
      </c>
      <c r="G1313" s="4" t="s">
        <v>34</v>
      </c>
      <c r="H1313" t="s">
        <v>26</v>
      </c>
      <c r="I1313" t="s">
        <v>0</v>
      </c>
      <c r="K1313" t="s">
        <v>161</v>
      </c>
      <c r="L1313" t="s">
        <v>57</v>
      </c>
      <c r="M1313" t="s">
        <v>457</v>
      </c>
      <c r="N1313" t="s">
        <v>19</v>
      </c>
      <c r="O1313">
        <v>0</v>
      </c>
      <c r="P1313" t="s">
        <v>20</v>
      </c>
      <c r="Q1313" t="s">
        <v>21</v>
      </c>
      <c r="R1313" t="s">
        <v>2561</v>
      </c>
      <c r="S1313" t="s">
        <v>780</v>
      </c>
      <c r="U1313" t="s">
        <v>2561</v>
      </c>
      <c r="V1313">
        <v>43334</v>
      </c>
    </row>
    <row r="1314" spans="1:22" ht="15.75" customHeight="1" x14ac:dyDescent="0.2">
      <c r="A1314">
        <v>43334.513403090277</v>
      </c>
      <c r="B1314" t="s">
        <v>15</v>
      </c>
      <c r="C1314" t="s">
        <v>2624</v>
      </c>
      <c r="D1314">
        <v>49</v>
      </c>
      <c r="E1314" t="s">
        <v>444</v>
      </c>
      <c r="F1314">
        <v>6</v>
      </c>
      <c r="G1314" s="4" t="s">
        <v>34</v>
      </c>
      <c r="H1314" t="s">
        <v>26</v>
      </c>
      <c r="I1314" t="s">
        <v>0</v>
      </c>
      <c r="K1314" t="s">
        <v>27</v>
      </c>
      <c r="L1314" t="s">
        <v>136</v>
      </c>
      <c r="M1314" t="s">
        <v>289</v>
      </c>
      <c r="N1314" t="s">
        <v>19</v>
      </c>
      <c r="O1314">
        <v>0</v>
      </c>
      <c r="P1314" t="s">
        <v>71</v>
      </c>
      <c r="Q1314" t="s">
        <v>21</v>
      </c>
      <c r="R1314" t="s">
        <v>1461</v>
      </c>
      <c r="S1314" t="s">
        <v>2625</v>
      </c>
      <c r="U1314" t="s">
        <v>1461</v>
      </c>
      <c r="V1314">
        <v>43334</v>
      </c>
    </row>
    <row r="1315" spans="1:22" ht="15.75" customHeight="1" x14ac:dyDescent="0.2">
      <c r="A1315">
        <v>43334.525221192132</v>
      </c>
      <c r="B1315" t="s">
        <v>15</v>
      </c>
      <c r="C1315" t="s">
        <v>2626</v>
      </c>
      <c r="D1315">
        <v>59</v>
      </c>
      <c r="E1315" t="s">
        <v>1759</v>
      </c>
      <c r="F1315">
        <v>1</v>
      </c>
      <c r="G1315" s="4" t="s">
        <v>34</v>
      </c>
      <c r="H1315" t="s">
        <v>26</v>
      </c>
      <c r="I1315" t="s">
        <v>0</v>
      </c>
      <c r="K1315" t="s">
        <v>27</v>
      </c>
      <c r="L1315" t="s">
        <v>136</v>
      </c>
      <c r="M1315" t="s">
        <v>289</v>
      </c>
      <c r="N1315" t="s">
        <v>19</v>
      </c>
      <c r="O1315">
        <v>0</v>
      </c>
      <c r="P1315" t="s">
        <v>71</v>
      </c>
      <c r="Q1315" t="s">
        <v>21</v>
      </c>
      <c r="R1315" t="s">
        <v>2627</v>
      </c>
      <c r="S1315" t="s">
        <v>291</v>
      </c>
      <c r="U1315" t="s">
        <v>2429</v>
      </c>
      <c r="V1315">
        <v>43334</v>
      </c>
    </row>
    <row r="1316" spans="1:22" ht="15.75" customHeight="1" x14ac:dyDescent="0.2">
      <c r="A1316">
        <v>43334.544612337966</v>
      </c>
      <c r="B1316" t="s">
        <v>15</v>
      </c>
      <c r="C1316" t="s">
        <v>2628</v>
      </c>
      <c r="D1316">
        <v>31</v>
      </c>
      <c r="E1316">
        <v>25</v>
      </c>
      <c r="F1316">
        <v>2</v>
      </c>
      <c r="G1316" t="s">
        <v>25</v>
      </c>
      <c r="H1316" t="s">
        <v>26</v>
      </c>
      <c r="I1316" t="s">
        <v>0</v>
      </c>
      <c r="K1316" t="s">
        <v>27</v>
      </c>
      <c r="L1316" t="s">
        <v>57</v>
      </c>
      <c r="M1316" t="s">
        <v>87</v>
      </c>
      <c r="N1316" t="s">
        <v>51</v>
      </c>
      <c r="O1316">
        <v>0</v>
      </c>
      <c r="P1316" t="s">
        <v>35</v>
      </c>
      <c r="Q1316" t="s">
        <v>21</v>
      </c>
      <c r="R1316" t="s">
        <v>2629</v>
      </c>
      <c r="S1316" t="s">
        <v>369</v>
      </c>
      <c r="U1316" t="s">
        <v>2630</v>
      </c>
      <c r="V1316">
        <v>43334</v>
      </c>
    </row>
    <row r="1317" spans="1:22" ht="15.75" customHeight="1" x14ac:dyDescent="0.2">
      <c r="A1317">
        <v>43334.548365312497</v>
      </c>
      <c r="B1317" t="s">
        <v>36</v>
      </c>
      <c r="C1317" t="s">
        <v>2631</v>
      </c>
      <c r="D1317">
        <v>55</v>
      </c>
      <c r="E1317">
        <v>77</v>
      </c>
      <c r="F1317">
        <v>2</v>
      </c>
      <c r="G1317" t="s">
        <v>25</v>
      </c>
      <c r="H1317" t="s">
        <v>26</v>
      </c>
      <c r="I1317" t="s">
        <v>0</v>
      </c>
      <c r="K1317" t="s">
        <v>27</v>
      </c>
      <c r="L1317" t="s">
        <v>28</v>
      </c>
      <c r="M1317" t="s">
        <v>29</v>
      </c>
      <c r="N1317" t="s">
        <v>19</v>
      </c>
      <c r="O1317">
        <v>0</v>
      </c>
      <c r="P1317" t="s">
        <v>58</v>
      </c>
      <c r="Q1317" t="s">
        <v>21</v>
      </c>
      <c r="R1317" t="s">
        <v>2632</v>
      </c>
      <c r="S1317" t="s">
        <v>369</v>
      </c>
      <c r="U1317" t="s">
        <v>2633</v>
      </c>
      <c r="V1317">
        <v>43334</v>
      </c>
    </row>
    <row r="1318" spans="1:22" ht="15.75" customHeight="1" x14ac:dyDescent="0.2">
      <c r="A1318">
        <v>43334.553679502314</v>
      </c>
      <c r="B1318" t="s">
        <v>15</v>
      </c>
      <c r="C1318" t="s">
        <v>2634</v>
      </c>
      <c r="D1318">
        <v>54</v>
      </c>
      <c r="E1318" t="s">
        <v>2635</v>
      </c>
      <c r="F1318">
        <v>6</v>
      </c>
      <c r="G1318" s="4" t="s">
        <v>34</v>
      </c>
      <c r="H1318" t="s">
        <v>26</v>
      </c>
      <c r="I1318" t="s">
        <v>0</v>
      </c>
      <c r="K1318" t="s">
        <v>145</v>
      </c>
      <c r="L1318" t="s">
        <v>57</v>
      </c>
      <c r="M1318" t="s">
        <v>457</v>
      </c>
      <c r="N1318" t="s">
        <v>19</v>
      </c>
      <c r="O1318">
        <v>0</v>
      </c>
      <c r="P1318" t="s">
        <v>341</v>
      </c>
      <c r="Q1318" t="s">
        <v>21</v>
      </c>
      <c r="R1318" t="s">
        <v>1474</v>
      </c>
      <c r="S1318" t="s">
        <v>2636</v>
      </c>
      <c r="U1318" t="s">
        <v>1474</v>
      </c>
      <c r="V1318">
        <v>43334</v>
      </c>
    </row>
    <row r="1319" spans="1:22" ht="15.75" customHeight="1" x14ac:dyDescent="0.2">
      <c r="A1319">
        <v>43334.554156840277</v>
      </c>
      <c r="B1319" t="s">
        <v>22</v>
      </c>
      <c r="C1319" t="s">
        <v>2637</v>
      </c>
      <c r="D1319">
        <v>44</v>
      </c>
      <c r="E1319" t="s">
        <v>1565</v>
      </c>
      <c r="F1319">
        <v>2</v>
      </c>
      <c r="G1319" t="s">
        <v>25</v>
      </c>
      <c r="H1319" t="s">
        <v>26</v>
      </c>
      <c r="I1319" t="s">
        <v>0</v>
      </c>
      <c r="K1319" t="s">
        <v>27</v>
      </c>
      <c r="L1319" t="s">
        <v>28</v>
      </c>
      <c r="M1319" t="s">
        <v>29</v>
      </c>
      <c r="N1319" t="s">
        <v>51</v>
      </c>
      <c r="O1319">
        <v>0</v>
      </c>
      <c r="P1319" t="s">
        <v>1571</v>
      </c>
      <c r="Q1319" t="s">
        <v>21</v>
      </c>
      <c r="R1319" t="s">
        <v>2629</v>
      </c>
      <c r="S1319" t="s">
        <v>369</v>
      </c>
      <c r="U1319" t="s">
        <v>1564</v>
      </c>
      <c r="V1319">
        <v>43334</v>
      </c>
    </row>
    <row r="1320" spans="1:22" ht="15.75" customHeight="1" x14ac:dyDescent="0.2">
      <c r="A1320">
        <v>43334.558818344907</v>
      </c>
      <c r="B1320" t="s">
        <v>36</v>
      </c>
      <c r="C1320" t="s">
        <v>2638</v>
      </c>
      <c r="D1320">
        <v>51</v>
      </c>
      <c r="E1320" t="s">
        <v>1532</v>
      </c>
      <c r="F1320">
        <v>2</v>
      </c>
      <c r="G1320" t="s">
        <v>25</v>
      </c>
      <c r="H1320" t="s">
        <v>26</v>
      </c>
      <c r="I1320" t="s">
        <v>0</v>
      </c>
      <c r="K1320" t="s">
        <v>27</v>
      </c>
      <c r="L1320" t="s">
        <v>17</v>
      </c>
      <c r="M1320" t="s">
        <v>29</v>
      </c>
      <c r="N1320" t="s">
        <v>19</v>
      </c>
      <c r="O1320">
        <v>0</v>
      </c>
      <c r="P1320" t="s">
        <v>20</v>
      </c>
      <c r="Q1320" t="s">
        <v>21</v>
      </c>
      <c r="R1320" t="s">
        <v>2632</v>
      </c>
      <c r="S1320" t="s">
        <v>369</v>
      </c>
      <c r="U1320" t="s">
        <v>248</v>
      </c>
      <c r="V1320">
        <v>43334</v>
      </c>
    </row>
    <row r="1321" spans="1:22" ht="15.75" customHeight="1" x14ac:dyDescent="0.2">
      <c r="A1321">
        <v>43334.561980891202</v>
      </c>
      <c r="B1321" t="s">
        <v>22</v>
      </c>
      <c r="C1321" t="s">
        <v>2639</v>
      </c>
      <c r="D1321">
        <v>28</v>
      </c>
      <c r="E1321">
        <v>126</v>
      </c>
      <c r="F1321">
        <v>2</v>
      </c>
      <c r="G1321" t="s">
        <v>25</v>
      </c>
      <c r="H1321" t="s">
        <v>26</v>
      </c>
      <c r="I1321" t="s">
        <v>0</v>
      </c>
      <c r="K1321" t="s">
        <v>161</v>
      </c>
      <c r="L1321" t="s">
        <v>57</v>
      </c>
      <c r="M1321" t="s">
        <v>457</v>
      </c>
      <c r="N1321" t="s">
        <v>19</v>
      </c>
      <c r="O1321">
        <v>0</v>
      </c>
      <c r="P1321" t="s">
        <v>20</v>
      </c>
      <c r="Q1321" t="s">
        <v>21</v>
      </c>
      <c r="R1321" t="s">
        <v>2640</v>
      </c>
      <c r="S1321" t="s">
        <v>369</v>
      </c>
      <c r="U1321" t="s">
        <v>1564</v>
      </c>
      <c r="V1321">
        <v>43319</v>
      </c>
    </row>
    <row r="1322" spans="1:22" ht="15.75" customHeight="1" x14ac:dyDescent="0.2">
      <c r="A1322">
        <v>43334.564860416664</v>
      </c>
      <c r="B1322" t="s">
        <v>36</v>
      </c>
      <c r="C1322" t="s">
        <v>2641</v>
      </c>
      <c r="D1322">
        <v>58</v>
      </c>
      <c r="E1322" t="s">
        <v>455</v>
      </c>
      <c r="F1322">
        <v>2</v>
      </c>
      <c r="G1322" t="s">
        <v>25</v>
      </c>
      <c r="H1322" t="s">
        <v>26</v>
      </c>
      <c r="I1322" t="s">
        <v>0</v>
      </c>
      <c r="K1322" t="s">
        <v>27</v>
      </c>
      <c r="L1322" t="s">
        <v>28</v>
      </c>
      <c r="M1322" t="s">
        <v>29</v>
      </c>
      <c r="N1322" t="s">
        <v>39</v>
      </c>
      <c r="O1322">
        <v>0</v>
      </c>
      <c r="P1322" t="s">
        <v>449</v>
      </c>
      <c r="Q1322" t="s">
        <v>21</v>
      </c>
      <c r="R1322" t="s">
        <v>2632</v>
      </c>
      <c r="S1322" t="s">
        <v>369</v>
      </c>
      <c r="U1322" t="s">
        <v>248</v>
      </c>
      <c r="V1322">
        <v>43334</v>
      </c>
    </row>
    <row r="1323" spans="1:22" ht="15.75" customHeight="1" x14ac:dyDescent="0.2">
      <c r="A1323">
        <v>43334.569121261578</v>
      </c>
      <c r="B1323" t="s">
        <v>22</v>
      </c>
      <c r="C1323" t="s">
        <v>2642</v>
      </c>
      <c r="D1323">
        <v>28</v>
      </c>
      <c r="E1323">
        <v>48</v>
      </c>
      <c r="F1323">
        <v>2</v>
      </c>
      <c r="G1323" t="s">
        <v>25</v>
      </c>
      <c r="H1323" t="s">
        <v>26</v>
      </c>
      <c r="I1323" t="s">
        <v>0</v>
      </c>
      <c r="K1323" t="s">
        <v>27</v>
      </c>
      <c r="L1323" t="s">
        <v>57</v>
      </c>
      <c r="M1323" t="s">
        <v>457</v>
      </c>
      <c r="N1323" t="s">
        <v>19</v>
      </c>
      <c r="O1323">
        <v>0</v>
      </c>
      <c r="P1323" t="s">
        <v>20</v>
      </c>
      <c r="Q1323" t="s">
        <v>21</v>
      </c>
      <c r="R1323" t="s">
        <v>2629</v>
      </c>
      <c r="S1323" t="s">
        <v>369</v>
      </c>
      <c r="U1323" t="s">
        <v>1564</v>
      </c>
      <c r="V1323">
        <v>43319</v>
      </c>
    </row>
    <row r="1324" spans="1:22" ht="15.75" customHeight="1" x14ac:dyDescent="0.2">
      <c r="A1324">
        <v>43334.574290115735</v>
      </c>
      <c r="B1324" t="s">
        <v>36</v>
      </c>
      <c r="C1324" t="s">
        <v>2643</v>
      </c>
      <c r="D1324">
        <v>62</v>
      </c>
      <c r="E1324">
        <v>39</v>
      </c>
      <c r="F1324">
        <v>2</v>
      </c>
      <c r="G1324" t="s">
        <v>25</v>
      </c>
      <c r="H1324" t="s">
        <v>26</v>
      </c>
      <c r="I1324" t="s">
        <v>0</v>
      </c>
      <c r="K1324" t="s">
        <v>27</v>
      </c>
      <c r="L1324" t="s">
        <v>57</v>
      </c>
      <c r="M1324" t="s">
        <v>29</v>
      </c>
      <c r="N1324" t="s">
        <v>19</v>
      </c>
      <c r="O1324">
        <v>0</v>
      </c>
      <c r="P1324" t="s">
        <v>216</v>
      </c>
      <c r="Q1324" t="s">
        <v>21</v>
      </c>
      <c r="R1324" t="s">
        <v>2644</v>
      </c>
      <c r="S1324" t="s">
        <v>369</v>
      </c>
      <c r="U1324" t="s">
        <v>1564</v>
      </c>
      <c r="V1324">
        <v>43319</v>
      </c>
    </row>
    <row r="1325" spans="1:22" ht="15.75" customHeight="1" x14ac:dyDescent="0.2">
      <c r="A1325">
        <v>43334.574843518523</v>
      </c>
      <c r="B1325" t="s">
        <v>15</v>
      </c>
      <c r="C1325" t="s">
        <v>2645</v>
      </c>
      <c r="D1325">
        <v>32</v>
      </c>
      <c r="E1325" t="s">
        <v>1179</v>
      </c>
      <c r="F1325">
        <v>2</v>
      </c>
      <c r="G1325" t="s">
        <v>25</v>
      </c>
      <c r="H1325" t="s">
        <v>26</v>
      </c>
      <c r="I1325" t="s">
        <v>0</v>
      </c>
      <c r="K1325" t="s">
        <v>27</v>
      </c>
      <c r="L1325" t="s">
        <v>17</v>
      </c>
      <c r="M1325" t="s">
        <v>29</v>
      </c>
      <c r="N1325" t="s">
        <v>19</v>
      </c>
      <c r="O1325">
        <v>0</v>
      </c>
      <c r="P1325" t="s">
        <v>294</v>
      </c>
      <c r="Q1325" t="s">
        <v>21</v>
      </c>
      <c r="R1325" t="s">
        <v>2632</v>
      </c>
      <c r="S1325" t="s">
        <v>369</v>
      </c>
      <c r="U1325" t="s">
        <v>2633</v>
      </c>
      <c r="V1325">
        <v>43334</v>
      </c>
    </row>
    <row r="1326" spans="1:22" ht="15.75" customHeight="1" x14ac:dyDescent="0.2">
      <c r="A1326">
        <v>43334.580825543977</v>
      </c>
      <c r="B1326" t="s">
        <v>22</v>
      </c>
      <c r="C1326" t="s">
        <v>2646</v>
      </c>
      <c r="D1326">
        <v>60</v>
      </c>
      <c r="E1326">
        <v>74</v>
      </c>
      <c r="F1326">
        <v>2</v>
      </c>
      <c r="G1326" t="s">
        <v>25</v>
      </c>
      <c r="H1326" t="s">
        <v>26</v>
      </c>
      <c r="I1326" t="s">
        <v>0</v>
      </c>
      <c r="K1326" t="s">
        <v>27</v>
      </c>
      <c r="L1326" t="s">
        <v>57</v>
      </c>
      <c r="M1326" t="s">
        <v>457</v>
      </c>
      <c r="N1326" t="s">
        <v>19</v>
      </c>
      <c r="O1326">
        <v>0</v>
      </c>
      <c r="P1326" t="s">
        <v>35</v>
      </c>
      <c r="Q1326" t="s">
        <v>21</v>
      </c>
      <c r="R1326" t="s">
        <v>2632</v>
      </c>
      <c r="S1326" t="s">
        <v>369</v>
      </c>
      <c r="U1326" t="s">
        <v>2633</v>
      </c>
      <c r="V1326">
        <v>43334</v>
      </c>
    </row>
    <row r="1327" spans="1:22" ht="15.75" customHeight="1" x14ac:dyDescent="0.2">
      <c r="A1327">
        <v>43334.581903969913</v>
      </c>
      <c r="B1327" t="s">
        <v>22</v>
      </c>
      <c r="C1327" t="s">
        <v>2647</v>
      </c>
      <c r="D1327">
        <v>47</v>
      </c>
      <c r="E1327" t="s">
        <v>1783</v>
      </c>
      <c r="F1327">
        <v>2</v>
      </c>
      <c r="G1327" t="s">
        <v>25</v>
      </c>
      <c r="H1327" t="s">
        <v>26</v>
      </c>
      <c r="I1327" t="s">
        <v>0</v>
      </c>
      <c r="K1327" t="s">
        <v>50</v>
      </c>
      <c r="L1327" t="s">
        <v>17</v>
      </c>
      <c r="M1327" t="s">
        <v>29</v>
      </c>
      <c r="N1327" t="s">
        <v>39</v>
      </c>
      <c r="O1327">
        <v>0</v>
      </c>
      <c r="P1327" t="s">
        <v>216</v>
      </c>
      <c r="Q1327" t="s">
        <v>21</v>
      </c>
      <c r="R1327" t="s">
        <v>2629</v>
      </c>
      <c r="S1327" t="s">
        <v>369</v>
      </c>
      <c r="U1327" t="s">
        <v>1564</v>
      </c>
      <c r="V1327">
        <v>43319</v>
      </c>
    </row>
    <row r="1328" spans="1:22" ht="15.75" customHeight="1" x14ac:dyDescent="0.2">
      <c r="A1328">
        <v>43334.584548194442</v>
      </c>
      <c r="B1328" t="s">
        <v>36</v>
      </c>
      <c r="C1328" t="s">
        <v>2648</v>
      </c>
      <c r="D1328">
        <v>42</v>
      </c>
      <c r="E1328" t="s">
        <v>66</v>
      </c>
      <c r="F1328">
        <v>10</v>
      </c>
      <c r="G1328" t="s">
        <v>25</v>
      </c>
      <c r="H1328" t="s">
        <v>26</v>
      </c>
      <c r="I1328" t="s">
        <v>0</v>
      </c>
      <c r="K1328" t="s">
        <v>27</v>
      </c>
      <c r="L1328" t="s">
        <v>28</v>
      </c>
      <c r="M1328" t="s">
        <v>94</v>
      </c>
      <c r="N1328" t="s">
        <v>39</v>
      </c>
      <c r="O1328">
        <v>0</v>
      </c>
      <c r="P1328" t="s">
        <v>347</v>
      </c>
      <c r="Q1328" t="s">
        <v>21</v>
      </c>
      <c r="R1328" t="s">
        <v>2649</v>
      </c>
      <c r="S1328" t="s">
        <v>2650</v>
      </c>
      <c r="U1328" t="s">
        <v>171</v>
      </c>
      <c r="V1328">
        <v>43309</v>
      </c>
    </row>
    <row r="1329" spans="1:22" ht="15.75" customHeight="1" x14ac:dyDescent="0.2">
      <c r="A1329">
        <v>43334.584873113425</v>
      </c>
      <c r="B1329" t="s">
        <v>22</v>
      </c>
      <c r="C1329" t="s">
        <v>2651</v>
      </c>
      <c r="D1329">
        <v>36</v>
      </c>
      <c r="E1329" t="s">
        <v>2652</v>
      </c>
      <c r="F1329">
        <v>2</v>
      </c>
      <c r="G1329" t="s">
        <v>25</v>
      </c>
      <c r="H1329" t="s">
        <v>26</v>
      </c>
      <c r="I1329" t="s">
        <v>0</v>
      </c>
      <c r="K1329" t="s">
        <v>27</v>
      </c>
      <c r="L1329" t="s">
        <v>28</v>
      </c>
      <c r="M1329" t="s">
        <v>29</v>
      </c>
      <c r="N1329" t="s">
        <v>51</v>
      </c>
      <c r="O1329">
        <v>0</v>
      </c>
      <c r="P1329" t="s">
        <v>216</v>
      </c>
      <c r="Q1329" t="s">
        <v>21</v>
      </c>
      <c r="R1329" t="s">
        <v>2629</v>
      </c>
      <c r="S1329" t="s">
        <v>369</v>
      </c>
      <c r="U1329" t="s">
        <v>1564</v>
      </c>
      <c r="V1329">
        <v>43320</v>
      </c>
    </row>
    <row r="1330" spans="1:22" ht="15.75" customHeight="1" x14ac:dyDescent="0.2">
      <c r="A1330">
        <v>43334.586432939817</v>
      </c>
      <c r="B1330" t="s">
        <v>15</v>
      </c>
      <c r="C1330" t="s">
        <v>2653</v>
      </c>
      <c r="D1330">
        <v>60</v>
      </c>
      <c r="E1330" t="s">
        <v>66</v>
      </c>
      <c r="F1330">
        <v>10</v>
      </c>
      <c r="G1330" t="s">
        <v>25</v>
      </c>
      <c r="H1330" t="s">
        <v>26</v>
      </c>
      <c r="I1330" t="s">
        <v>0</v>
      </c>
      <c r="K1330" t="s">
        <v>27</v>
      </c>
      <c r="L1330" t="s">
        <v>17</v>
      </c>
      <c r="M1330" t="s">
        <v>289</v>
      </c>
      <c r="N1330" t="s">
        <v>19</v>
      </c>
      <c r="O1330">
        <v>0</v>
      </c>
      <c r="P1330" t="s">
        <v>347</v>
      </c>
      <c r="Q1330" t="s">
        <v>21</v>
      </c>
      <c r="R1330" t="s">
        <v>2648</v>
      </c>
      <c r="S1330" t="s">
        <v>2654</v>
      </c>
      <c r="U1330" t="s">
        <v>193</v>
      </c>
      <c r="V1330">
        <v>43309</v>
      </c>
    </row>
    <row r="1331" spans="1:22" ht="15.75" customHeight="1" x14ac:dyDescent="0.2">
      <c r="A1331">
        <v>43334.586933113431</v>
      </c>
      <c r="B1331" t="s">
        <v>15</v>
      </c>
      <c r="C1331" t="s">
        <v>2655</v>
      </c>
      <c r="D1331">
        <v>75</v>
      </c>
      <c r="E1331">
        <v>55</v>
      </c>
      <c r="F1331">
        <v>2</v>
      </c>
      <c r="G1331" t="s">
        <v>25</v>
      </c>
      <c r="H1331" t="s">
        <v>26</v>
      </c>
      <c r="I1331" t="s">
        <v>0</v>
      </c>
      <c r="K1331" t="s">
        <v>27</v>
      </c>
      <c r="L1331" t="s">
        <v>136</v>
      </c>
      <c r="M1331" t="s">
        <v>289</v>
      </c>
      <c r="N1331" t="s">
        <v>19</v>
      </c>
      <c r="O1331">
        <v>0</v>
      </c>
      <c r="P1331" t="s">
        <v>20</v>
      </c>
      <c r="Q1331" t="s">
        <v>21</v>
      </c>
      <c r="R1331" t="s">
        <v>2656</v>
      </c>
      <c r="S1331" t="s">
        <v>369</v>
      </c>
      <c r="U1331" t="s">
        <v>2633</v>
      </c>
      <c r="V1331">
        <v>43334</v>
      </c>
    </row>
    <row r="1332" spans="1:22" ht="15.75" customHeight="1" x14ac:dyDescent="0.2">
      <c r="A1332">
        <v>43334.588572731482</v>
      </c>
      <c r="B1332" t="s">
        <v>15</v>
      </c>
      <c r="C1332" t="s">
        <v>2657</v>
      </c>
      <c r="D1332">
        <v>62</v>
      </c>
      <c r="E1332">
        <v>45</v>
      </c>
      <c r="F1332">
        <v>10</v>
      </c>
      <c r="G1332" t="s">
        <v>25</v>
      </c>
      <c r="H1332" t="s">
        <v>26</v>
      </c>
      <c r="I1332" t="s">
        <v>0</v>
      </c>
      <c r="K1332" t="s">
        <v>27</v>
      </c>
      <c r="L1332" t="s">
        <v>28</v>
      </c>
      <c r="M1332" t="s">
        <v>182</v>
      </c>
      <c r="N1332" t="s">
        <v>39</v>
      </c>
      <c r="O1332" t="s">
        <v>2658</v>
      </c>
      <c r="P1332" t="s">
        <v>101</v>
      </c>
      <c r="Q1332" t="s">
        <v>95</v>
      </c>
      <c r="R1332" t="s">
        <v>2659</v>
      </c>
      <c r="S1332" t="s">
        <v>2660</v>
      </c>
      <c r="U1332" t="s">
        <v>903</v>
      </c>
      <c r="V1332">
        <v>43309</v>
      </c>
    </row>
    <row r="1333" spans="1:22" ht="15.75" customHeight="1" x14ac:dyDescent="0.2">
      <c r="A1333">
        <v>43334.590473055556</v>
      </c>
      <c r="B1333" t="s">
        <v>15</v>
      </c>
      <c r="C1333" t="s">
        <v>2661</v>
      </c>
      <c r="D1333">
        <v>67</v>
      </c>
      <c r="E1333">
        <v>141</v>
      </c>
      <c r="F1333">
        <v>10</v>
      </c>
      <c r="G1333" t="s">
        <v>25</v>
      </c>
      <c r="H1333" t="s">
        <v>26</v>
      </c>
      <c r="I1333" t="s">
        <v>0</v>
      </c>
      <c r="K1333" t="s">
        <v>27</v>
      </c>
      <c r="L1333" t="s">
        <v>17</v>
      </c>
      <c r="M1333" t="s">
        <v>87</v>
      </c>
      <c r="N1333" t="s">
        <v>19</v>
      </c>
      <c r="O1333">
        <v>500</v>
      </c>
      <c r="P1333" t="s">
        <v>341</v>
      </c>
      <c r="Q1333" t="s">
        <v>21</v>
      </c>
      <c r="R1333" t="s">
        <v>2659</v>
      </c>
      <c r="S1333" t="s">
        <v>2662</v>
      </c>
      <c r="U1333" t="s">
        <v>202</v>
      </c>
      <c r="V1333">
        <v>43309</v>
      </c>
    </row>
    <row r="1334" spans="1:22" ht="15.75" customHeight="1" x14ac:dyDescent="0.2">
      <c r="A1334">
        <v>43334.592304155092</v>
      </c>
      <c r="B1334" t="s">
        <v>15</v>
      </c>
      <c r="C1334" t="s">
        <v>2663</v>
      </c>
      <c r="D1334">
        <v>46</v>
      </c>
      <c r="E1334" t="s">
        <v>625</v>
      </c>
      <c r="F1334">
        <v>10</v>
      </c>
      <c r="G1334" t="s">
        <v>25</v>
      </c>
      <c r="H1334" t="s">
        <v>26</v>
      </c>
      <c r="I1334" t="s">
        <v>0</v>
      </c>
      <c r="K1334" t="s">
        <v>27</v>
      </c>
      <c r="L1334" t="s">
        <v>136</v>
      </c>
      <c r="M1334" t="s">
        <v>289</v>
      </c>
      <c r="N1334" t="s">
        <v>19</v>
      </c>
      <c r="O1334">
        <v>1000</v>
      </c>
      <c r="P1334" t="s">
        <v>341</v>
      </c>
      <c r="Q1334" t="s">
        <v>21</v>
      </c>
      <c r="R1334" t="s">
        <v>2664</v>
      </c>
      <c r="S1334" t="s">
        <v>2662</v>
      </c>
      <c r="U1334" t="s">
        <v>474</v>
      </c>
      <c r="V1334">
        <v>43309</v>
      </c>
    </row>
    <row r="1335" spans="1:22" ht="15.75" customHeight="1" x14ac:dyDescent="0.2">
      <c r="A1335">
        <v>43334.596978831018</v>
      </c>
      <c r="B1335" t="s">
        <v>15</v>
      </c>
      <c r="C1335" t="s">
        <v>2665</v>
      </c>
      <c r="D1335">
        <v>33</v>
      </c>
      <c r="E1335" t="s">
        <v>2564</v>
      </c>
      <c r="F1335">
        <v>7</v>
      </c>
      <c r="G1335" s="4" t="s">
        <v>93</v>
      </c>
      <c r="H1335" t="s">
        <v>26</v>
      </c>
      <c r="I1335" t="s">
        <v>0</v>
      </c>
      <c r="K1335" t="s">
        <v>27</v>
      </c>
      <c r="L1335" t="s">
        <v>28</v>
      </c>
      <c r="M1335" t="s">
        <v>94</v>
      </c>
      <c r="N1335" t="s">
        <v>39</v>
      </c>
      <c r="O1335">
        <v>2000</v>
      </c>
      <c r="P1335" t="s">
        <v>58</v>
      </c>
      <c r="Q1335" t="s">
        <v>21</v>
      </c>
      <c r="R1335" t="s">
        <v>2666</v>
      </c>
      <c r="S1335" t="s">
        <v>2543</v>
      </c>
      <c r="U1335" t="s">
        <v>2541</v>
      </c>
      <c r="V1335">
        <v>43334</v>
      </c>
    </row>
    <row r="1336" spans="1:22" ht="15.75" customHeight="1" x14ac:dyDescent="0.2">
      <c r="A1336">
        <v>43334.598543368054</v>
      </c>
      <c r="B1336" t="s">
        <v>15</v>
      </c>
      <c r="C1336" t="s">
        <v>2667</v>
      </c>
      <c r="D1336">
        <v>73</v>
      </c>
      <c r="E1336">
        <v>5</v>
      </c>
      <c r="F1336">
        <v>6</v>
      </c>
      <c r="G1336" s="4" t="s">
        <v>93</v>
      </c>
      <c r="H1336" t="s">
        <v>26</v>
      </c>
      <c r="I1336" t="s">
        <v>0</v>
      </c>
      <c r="K1336" t="s">
        <v>27</v>
      </c>
      <c r="L1336" t="s">
        <v>28</v>
      </c>
      <c r="M1336" t="s">
        <v>18</v>
      </c>
      <c r="N1336" t="s">
        <v>39</v>
      </c>
      <c r="O1336">
        <v>1000</v>
      </c>
      <c r="P1336" t="s">
        <v>101</v>
      </c>
      <c r="Q1336" t="s">
        <v>21</v>
      </c>
      <c r="R1336" t="s">
        <v>2567</v>
      </c>
      <c r="S1336" t="s">
        <v>2543</v>
      </c>
      <c r="U1336" t="s">
        <v>2541</v>
      </c>
      <c r="V1336">
        <v>43334</v>
      </c>
    </row>
    <row r="1337" spans="1:22" ht="15.75" customHeight="1" x14ac:dyDescent="0.2">
      <c r="A1337">
        <v>43334.599746423613</v>
      </c>
      <c r="B1337" t="s">
        <v>15</v>
      </c>
      <c r="C1337" t="s">
        <v>2668</v>
      </c>
      <c r="D1337">
        <v>55</v>
      </c>
      <c r="E1337">
        <v>153</v>
      </c>
      <c r="F1337">
        <v>7</v>
      </c>
      <c r="G1337" s="4" t="s">
        <v>93</v>
      </c>
      <c r="H1337" t="s">
        <v>26</v>
      </c>
      <c r="I1337" t="s">
        <v>0</v>
      </c>
      <c r="K1337" t="s">
        <v>27</v>
      </c>
      <c r="L1337" t="s">
        <v>28</v>
      </c>
      <c r="M1337" t="s">
        <v>18</v>
      </c>
      <c r="N1337" t="s">
        <v>39</v>
      </c>
      <c r="O1337">
        <v>2000</v>
      </c>
      <c r="P1337" t="s">
        <v>58</v>
      </c>
      <c r="Q1337" t="s">
        <v>21</v>
      </c>
      <c r="R1337" t="s">
        <v>2669</v>
      </c>
      <c r="S1337" t="s">
        <v>2543</v>
      </c>
      <c r="U1337" t="s">
        <v>2541</v>
      </c>
      <c r="V1337">
        <v>43334</v>
      </c>
    </row>
    <row r="1338" spans="1:22" ht="15.75" customHeight="1" x14ac:dyDescent="0.2">
      <c r="A1338">
        <v>43334.601148773145</v>
      </c>
      <c r="B1338" t="s">
        <v>15</v>
      </c>
      <c r="C1338" t="s">
        <v>2670</v>
      </c>
      <c r="D1338">
        <v>43</v>
      </c>
      <c r="E1338" t="s">
        <v>274</v>
      </c>
      <c r="F1338">
        <v>7</v>
      </c>
      <c r="G1338" s="4" t="s">
        <v>93</v>
      </c>
      <c r="H1338" t="s">
        <v>26</v>
      </c>
      <c r="I1338" t="s">
        <v>0</v>
      </c>
      <c r="K1338" t="s">
        <v>27</v>
      </c>
      <c r="L1338" t="s">
        <v>28</v>
      </c>
      <c r="M1338" t="s">
        <v>18</v>
      </c>
      <c r="N1338" t="s">
        <v>39</v>
      </c>
      <c r="O1338">
        <v>2000</v>
      </c>
      <c r="P1338" t="s">
        <v>58</v>
      </c>
      <c r="Q1338" t="s">
        <v>21</v>
      </c>
      <c r="R1338" t="s">
        <v>2671</v>
      </c>
      <c r="S1338" t="s">
        <v>2543</v>
      </c>
      <c r="U1338" t="s">
        <v>2541</v>
      </c>
      <c r="V1338">
        <v>43334</v>
      </c>
    </row>
    <row r="1339" spans="1:22" ht="15.75" customHeight="1" x14ac:dyDescent="0.2">
      <c r="A1339">
        <v>43334.602188159726</v>
      </c>
      <c r="B1339" t="s">
        <v>15</v>
      </c>
      <c r="C1339" t="s">
        <v>2672</v>
      </c>
      <c r="D1339">
        <v>39</v>
      </c>
      <c r="E1339" t="s">
        <v>2027</v>
      </c>
      <c r="F1339">
        <v>7</v>
      </c>
      <c r="G1339" s="4" t="s">
        <v>93</v>
      </c>
      <c r="H1339" t="s">
        <v>26</v>
      </c>
      <c r="I1339" t="s">
        <v>0</v>
      </c>
      <c r="K1339" t="s">
        <v>27</v>
      </c>
      <c r="L1339" t="s">
        <v>136</v>
      </c>
      <c r="M1339" t="s">
        <v>18</v>
      </c>
      <c r="N1339" t="s">
        <v>39</v>
      </c>
      <c r="O1339">
        <v>2000</v>
      </c>
      <c r="P1339" t="s">
        <v>58</v>
      </c>
      <c r="Q1339" t="s">
        <v>21</v>
      </c>
      <c r="R1339" t="s">
        <v>2671</v>
      </c>
      <c r="S1339" t="s">
        <v>2543</v>
      </c>
      <c r="U1339" t="s">
        <v>2541</v>
      </c>
      <c r="V1339">
        <v>43334</v>
      </c>
    </row>
    <row r="1340" spans="1:22" ht="15.75" customHeight="1" x14ac:dyDescent="0.2">
      <c r="A1340">
        <v>43334.602223217589</v>
      </c>
      <c r="B1340" t="s">
        <v>15</v>
      </c>
      <c r="C1340" t="s">
        <v>2673</v>
      </c>
      <c r="D1340">
        <v>45</v>
      </c>
      <c r="E1340" t="s">
        <v>1536</v>
      </c>
      <c r="F1340">
        <v>10</v>
      </c>
      <c r="G1340" t="s">
        <v>25</v>
      </c>
      <c r="H1340" t="s">
        <v>26</v>
      </c>
      <c r="I1340" t="s">
        <v>0</v>
      </c>
      <c r="K1340" t="s">
        <v>27</v>
      </c>
      <c r="L1340" t="s">
        <v>57</v>
      </c>
      <c r="M1340" t="s">
        <v>457</v>
      </c>
      <c r="N1340" t="s">
        <v>19</v>
      </c>
      <c r="O1340">
        <v>0</v>
      </c>
      <c r="P1340" t="s">
        <v>341</v>
      </c>
      <c r="Q1340" t="s">
        <v>21</v>
      </c>
      <c r="R1340" t="s">
        <v>2659</v>
      </c>
      <c r="S1340" t="s">
        <v>2662</v>
      </c>
      <c r="U1340" t="s">
        <v>202</v>
      </c>
      <c r="V1340">
        <v>43309</v>
      </c>
    </row>
    <row r="1341" spans="1:22" ht="15.75" customHeight="1" x14ac:dyDescent="0.2">
      <c r="A1341">
        <v>43334.603596898145</v>
      </c>
      <c r="B1341" t="s">
        <v>15</v>
      </c>
      <c r="C1341" t="s">
        <v>2674</v>
      </c>
      <c r="D1341">
        <v>65</v>
      </c>
      <c r="E1341">
        <v>28</v>
      </c>
      <c r="F1341">
        <v>6</v>
      </c>
      <c r="G1341" s="4" t="s">
        <v>93</v>
      </c>
      <c r="H1341" t="s">
        <v>26</v>
      </c>
      <c r="I1341" t="s">
        <v>0</v>
      </c>
      <c r="K1341" t="s">
        <v>27</v>
      </c>
      <c r="L1341" t="s">
        <v>28</v>
      </c>
      <c r="M1341" t="s">
        <v>18</v>
      </c>
      <c r="N1341" t="s">
        <v>39</v>
      </c>
      <c r="O1341">
        <v>1500</v>
      </c>
      <c r="P1341" t="s">
        <v>58</v>
      </c>
      <c r="Q1341" t="s">
        <v>21</v>
      </c>
      <c r="R1341" t="s">
        <v>2675</v>
      </c>
      <c r="S1341" t="s">
        <v>2543</v>
      </c>
      <c r="U1341" t="s">
        <v>2541</v>
      </c>
      <c r="V1341">
        <v>43334</v>
      </c>
    </row>
    <row r="1342" spans="1:22" ht="15.75" customHeight="1" x14ac:dyDescent="0.2">
      <c r="A1342">
        <v>43334.605196793986</v>
      </c>
      <c r="B1342" t="s">
        <v>15</v>
      </c>
      <c r="C1342" t="s">
        <v>2676</v>
      </c>
      <c r="D1342">
        <v>56</v>
      </c>
      <c r="E1342" t="s">
        <v>1574</v>
      </c>
      <c r="F1342">
        <v>6</v>
      </c>
      <c r="G1342" s="4" t="s">
        <v>93</v>
      </c>
      <c r="H1342" t="s">
        <v>26</v>
      </c>
      <c r="I1342" t="s">
        <v>0</v>
      </c>
      <c r="K1342" t="s">
        <v>27</v>
      </c>
      <c r="L1342" t="s">
        <v>28</v>
      </c>
      <c r="M1342" t="s">
        <v>29</v>
      </c>
      <c r="N1342" t="s">
        <v>39</v>
      </c>
      <c r="O1342">
        <v>300</v>
      </c>
      <c r="P1342" t="s">
        <v>312</v>
      </c>
      <c r="Q1342" t="s">
        <v>21</v>
      </c>
      <c r="R1342" t="s">
        <v>2675</v>
      </c>
      <c r="S1342" t="s">
        <v>2543</v>
      </c>
      <c r="U1342" t="s">
        <v>2541</v>
      </c>
      <c r="V1342">
        <v>43334</v>
      </c>
    </row>
    <row r="1343" spans="1:22" ht="15.75" customHeight="1" x14ac:dyDescent="0.2">
      <c r="A1343">
        <v>43334.605878113427</v>
      </c>
      <c r="B1343" t="s">
        <v>15</v>
      </c>
      <c r="C1343" t="s">
        <v>2677</v>
      </c>
      <c r="D1343">
        <v>19</v>
      </c>
      <c r="E1343" t="s">
        <v>66</v>
      </c>
      <c r="F1343">
        <v>10</v>
      </c>
      <c r="G1343" t="s">
        <v>25</v>
      </c>
      <c r="H1343" t="s">
        <v>26</v>
      </c>
      <c r="I1343" t="s">
        <v>0</v>
      </c>
      <c r="K1343" t="s">
        <v>27</v>
      </c>
      <c r="L1343" t="s">
        <v>28</v>
      </c>
      <c r="M1343" t="s">
        <v>29</v>
      </c>
      <c r="N1343" t="s">
        <v>39</v>
      </c>
      <c r="O1343">
        <v>0</v>
      </c>
      <c r="P1343" t="s">
        <v>324</v>
      </c>
      <c r="Q1343" t="s">
        <v>21</v>
      </c>
      <c r="R1343" t="s">
        <v>2648</v>
      </c>
      <c r="S1343" t="s">
        <v>2678</v>
      </c>
      <c r="U1343" t="s">
        <v>903</v>
      </c>
      <c r="V1343">
        <v>43309</v>
      </c>
    </row>
    <row r="1344" spans="1:22" ht="15.75" customHeight="1" x14ac:dyDescent="0.2">
      <c r="A1344">
        <v>43334.606484976852</v>
      </c>
      <c r="B1344" t="s">
        <v>15</v>
      </c>
      <c r="C1344" t="s">
        <v>2679</v>
      </c>
      <c r="D1344">
        <v>55</v>
      </c>
      <c r="E1344" t="s">
        <v>2680</v>
      </c>
      <c r="F1344">
        <v>6</v>
      </c>
      <c r="G1344" s="4" t="s">
        <v>93</v>
      </c>
      <c r="H1344" t="s">
        <v>26</v>
      </c>
      <c r="I1344" t="s">
        <v>0</v>
      </c>
      <c r="K1344" t="s">
        <v>27</v>
      </c>
      <c r="L1344" t="s">
        <v>28</v>
      </c>
      <c r="M1344" t="s">
        <v>87</v>
      </c>
      <c r="N1344" t="s">
        <v>39</v>
      </c>
      <c r="O1344">
        <v>300</v>
      </c>
      <c r="P1344" t="s">
        <v>58</v>
      </c>
      <c r="Q1344" t="s">
        <v>21</v>
      </c>
      <c r="R1344" t="s">
        <v>2675</v>
      </c>
      <c r="S1344" t="s">
        <v>2543</v>
      </c>
      <c r="U1344" t="s">
        <v>2541</v>
      </c>
      <c r="V1344">
        <v>43334</v>
      </c>
    </row>
    <row r="1345" spans="1:22" ht="15.75" customHeight="1" x14ac:dyDescent="0.2">
      <c r="A1345">
        <v>43334.607862222227</v>
      </c>
      <c r="B1345" t="s">
        <v>36</v>
      </c>
      <c r="C1345" t="s">
        <v>2681</v>
      </c>
      <c r="D1345">
        <v>59</v>
      </c>
      <c r="E1345" t="s">
        <v>2682</v>
      </c>
      <c r="F1345">
        <v>12</v>
      </c>
      <c r="G1345" t="s">
        <v>25</v>
      </c>
      <c r="H1345" t="s">
        <v>26</v>
      </c>
      <c r="I1345" t="s">
        <v>0</v>
      </c>
      <c r="K1345" t="s">
        <v>27</v>
      </c>
      <c r="L1345" t="s">
        <v>57</v>
      </c>
      <c r="M1345" t="s">
        <v>29</v>
      </c>
      <c r="N1345" t="s">
        <v>19</v>
      </c>
      <c r="O1345">
        <v>0</v>
      </c>
      <c r="P1345" t="s">
        <v>341</v>
      </c>
      <c r="Q1345" t="s">
        <v>152</v>
      </c>
      <c r="R1345" t="s">
        <v>2683</v>
      </c>
      <c r="S1345" t="s">
        <v>2684</v>
      </c>
      <c r="U1345" t="s">
        <v>193</v>
      </c>
      <c r="V1345">
        <v>43309</v>
      </c>
    </row>
    <row r="1346" spans="1:22" ht="15.75" customHeight="1" x14ac:dyDescent="0.2">
      <c r="A1346">
        <v>43334.609900659721</v>
      </c>
      <c r="B1346" t="s">
        <v>36</v>
      </c>
      <c r="C1346" t="s">
        <v>2685</v>
      </c>
      <c r="D1346">
        <v>55</v>
      </c>
      <c r="E1346">
        <v>85</v>
      </c>
      <c r="F1346">
        <v>12</v>
      </c>
      <c r="G1346" t="s">
        <v>25</v>
      </c>
      <c r="H1346" t="s">
        <v>26</v>
      </c>
      <c r="I1346" t="s">
        <v>0</v>
      </c>
      <c r="K1346" t="s">
        <v>27</v>
      </c>
      <c r="L1346" t="s">
        <v>57</v>
      </c>
      <c r="M1346" t="s">
        <v>457</v>
      </c>
      <c r="N1346" t="s">
        <v>19</v>
      </c>
      <c r="O1346">
        <v>0</v>
      </c>
      <c r="P1346" t="s">
        <v>20</v>
      </c>
      <c r="Q1346" t="s">
        <v>21</v>
      </c>
      <c r="R1346" t="s">
        <v>2686</v>
      </c>
      <c r="S1346" t="s">
        <v>2662</v>
      </c>
      <c r="U1346" t="s">
        <v>903</v>
      </c>
      <c r="V1346">
        <v>43309</v>
      </c>
    </row>
    <row r="1347" spans="1:22" ht="15.75" customHeight="1" x14ac:dyDescent="0.2">
      <c r="A1347">
        <v>43334.612148969907</v>
      </c>
      <c r="B1347" t="s">
        <v>36</v>
      </c>
      <c r="C1347" t="s">
        <v>2687</v>
      </c>
      <c r="D1347">
        <v>43</v>
      </c>
      <c r="E1347" t="s">
        <v>2434</v>
      </c>
      <c r="F1347">
        <v>12</v>
      </c>
      <c r="G1347" t="s">
        <v>25</v>
      </c>
      <c r="H1347" t="s">
        <v>26</v>
      </c>
      <c r="I1347" t="s">
        <v>0</v>
      </c>
      <c r="K1347" t="s">
        <v>27</v>
      </c>
      <c r="L1347" t="s">
        <v>57</v>
      </c>
      <c r="M1347" t="s">
        <v>29</v>
      </c>
      <c r="N1347" t="s">
        <v>19</v>
      </c>
      <c r="O1347">
        <v>0</v>
      </c>
      <c r="P1347" t="s">
        <v>101</v>
      </c>
      <c r="Q1347" t="s">
        <v>21</v>
      </c>
      <c r="R1347" t="s">
        <v>2688</v>
      </c>
      <c r="S1347" t="s">
        <v>2662</v>
      </c>
      <c r="U1347" t="s">
        <v>903</v>
      </c>
      <c r="V1347">
        <v>43309</v>
      </c>
    </row>
    <row r="1348" spans="1:22" ht="15.75" customHeight="1" x14ac:dyDescent="0.2">
      <c r="A1348">
        <v>43334.613807500005</v>
      </c>
      <c r="B1348" t="s">
        <v>36</v>
      </c>
      <c r="C1348" t="s">
        <v>2689</v>
      </c>
      <c r="D1348">
        <v>58</v>
      </c>
      <c r="E1348">
        <v>78</v>
      </c>
      <c r="F1348">
        <v>12</v>
      </c>
      <c r="G1348" t="s">
        <v>25</v>
      </c>
      <c r="H1348" t="s">
        <v>26</v>
      </c>
      <c r="I1348" t="s">
        <v>0</v>
      </c>
      <c r="K1348" t="s">
        <v>27</v>
      </c>
      <c r="L1348" t="s">
        <v>28</v>
      </c>
      <c r="M1348" t="s">
        <v>29</v>
      </c>
      <c r="N1348" t="s">
        <v>39</v>
      </c>
      <c r="O1348">
        <v>400</v>
      </c>
      <c r="P1348" t="s">
        <v>328</v>
      </c>
      <c r="Q1348" t="s">
        <v>21</v>
      </c>
      <c r="R1348" t="s">
        <v>2690</v>
      </c>
      <c r="S1348" t="s">
        <v>2662</v>
      </c>
      <c r="U1348" t="s">
        <v>193</v>
      </c>
      <c r="V1348">
        <v>43309</v>
      </c>
    </row>
    <row r="1349" spans="1:22" ht="15.75" customHeight="1" x14ac:dyDescent="0.2">
      <c r="A1349">
        <v>43334.615456145832</v>
      </c>
      <c r="B1349" t="s">
        <v>22</v>
      </c>
      <c r="C1349" t="s">
        <v>2691</v>
      </c>
      <c r="D1349">
        <v>42</v>
      </c>
      <c r="E1349" t="s">
        <v>2692</v>
      </c>
      <c r="F1349">
        <v>12</v>
      </c>
      <c r="G1349" t="s">
        <v>25</v>
      </c>
      <c r="H1349" t="s">
        <v>26</v>
      </c>
      <c r="I1349" t="s">
        <v>0</v>
      </c>
      <c r="K1349" t="s">
        <v>27</v>
      </c>
      <c r="L1349" t="s">
        <v>28</v>
      </c>
      <c r="M1349" t="s">
        <v>29</v>
      </c>
      <c r="N1349" t="s">
        <v>39</v>
      </c>
      <c r="O1349">
        <v>200</v>
      </c>
      <c r="P1349" t="s">
        <v>328</v>
      </c>
      <c r="Q1349" t="s">
        <v>21</v>
      </c>
      <c r="R1349" t="s">
        <v>2693</v>
      </c>
      <c r="S1349" t="s">
        <v>2662</v>
      </c>
      <c r="U1349" t="s">
        <v>903</v>
      </c>
      <c r="V1349">
        <v>43309</v>
      </c>
    </row>
    <row r="1350" spans="1:22" ht="15.75" customHeight="1" x14ac:dyDescent="0.2">
      <c r="A1350">
        <v>43334.617403506942</v>
      </c>
      <c r="B1350" t="s">
        <v>36</v>
      </c>
      <c r="C1350" t="s">
        <v>2694</v>
      </c>
      <c r="D1350">
        <v>53</v>
      </c>
      <c r="E1350">
        <v>91</v>
      </c>
      <c r="F1350">
        <v>12</v>
      </c>
      <c r="G1350" t="s">
        <v>25</v>
      </c>
      <c r="H1350" t="s">
        <v>26</v>
      </c>
      <c r="I1350" t="s">
        <v>0</v>
      </c>
      <c r="K1350" t="s">
        <v>27</v>
      </c>
      <c r="L1350" t="s">
        <v>57</v>
      </c>
      <c r="M1350" t="s">
        <v>457</v>
      </c>
      <c r="N1350" t="s">
        <v>19</v>
      </c>
      <c r="O1350">
        <v>0</v>
      </c>
      <c r="P1350" t="s">
        <v>341</v>
      </c>
      <c r="Q1350" t="s">
        <v>21</v>
      </c>
      <c r="R1350" t="s">
        <v>2695</v>
      </c>
      <c r="S1350" t="s">
        <v>2662</v>
      </c>
      <c r="U1350" t="s">
        <v>193</v>
      </c>
      <c r="V1350">
        <v>43309</v>
      </c>
    </row>
    <row r="1351" spans="1:22" ht="15.75" customHeight="1" x14ac:dyDescent="0.2">
      <c r="A1351">
        <v>43334.619117615744</v>
      </c>
      <c r="B1351" t="s">
        <v>36</v>
      </c>
      <c r="C1351" t="s">
        <v>2696</v>
      </c>
      <c r="D1351">
        <v>59</v>
      </c>
      <c r="E1351" t="s">
        <v>2697</v>
      </c>
      <c r="F1351">
        <v>12</v>
      </c>
      <c r="G1351" t="s">
        <v>25</v>
      </c>
      <c r="H1351" t="s">
        <v>26</v>
      </c>
      <c r="I1351" t="s">
        <v>0</v>
      </c>
      <c r="K1351" t="s">
        <v>27</v>
      </c>
      <c r="L1351" t="s">
        <v>57</v>
      </c>
      <c r="M1351" t="s">
        <v>457</v>
      </c>
      <c r="N1351" t="s">
        <v>19</v>
      </c>
      <c r="O1351">
        <v>0</v>
      </c>
      <c r="P1351" t="s">
        <v>341</v>
      </c>
      <c r="Q1351" t="s">
        <v>21</v>
      </c>
      <c r="R1351" t="s">
        <v>2698</v>
      </c>
      <c r="S1351" t="s">
        <v>2662</v>
      </c>
      <c r="U1351" t="s">
        <v>193</v>
      </c>
      <c r="V1351">
        <v>43309</v>
      </c>
    </row>
    <row r="1352" spans="1:22" ht="15.75" customHeight="1" x14ac:dyDescent="0.2">
      <c r="A1352">
        <v>43334.625184849538</v>
      </c>
      <c r="B1352" t="s">
        <v>36</v>
      </c>
      <c r="C1352" t="s">
        <v>2699</v>
      </c>
      <c r="D1352">
        <v>58</v>
      </c>
      <c r="E1352">
        <v>110</v>
      </c>
      <c r="F1352">
        <v>12</v>
      </c>
      <c r="G1352" t="s">
        <v>25</v>
      </c>
      <c r="H1352" t="s">
        <v>26</v>
      </c>
      <c r="I1352" t="s">
        <v>0</v>
      </c>
      <c r="K1352" t="s">
        <v>27</v>
      </c>
      <c r="L1352" t="s">
        <v>57</v>
      </c>
      <c r="M1352" t="s">
        <v>29</v>
      </c>
      <c r="N1352" t="s">
        <v>39</v>
      </c>
      <c r="O1352">
        <v>0</v>
      </c>
      <c r="P1352" t="s">
        <v>341</v>
      </c>
      <c r="Q1352" t="s">
        <v>21</v>
      </c>
      <c r="R1352" t="s">
        <v>2700</v>
      </c>
      <c r="S1352" t="s">
        <v>2662</v>
      </c>
      <c r="U1352" t="s">
        <v>171</v>
      </c>
      <c r="V1352">
        <v>43309</v>
      </c>
    </row>
    <row r="1353" spans="1:22" ht="15.75" customHeight="1" x14ac:dyDescent="0.2">
      <c r="A1353">
        <v>43334.62783099537</v>
      </c>
      <c r="B1353" t="s">
        <v>15</v>
      </c>
      <c r="C1353" t="s">
        <v>2701</v>
      </c>
      <c r="D1353">
        <v>63</v>
      </c>
      <c r="E1353" t="s">
        <v>2702</v>
      </c>
      <c r="F1353">
        <v>17</v>
      </c>
      <c r="G1353" s="4" t="s">
        <v>34</v>
      </c>
      <c r="H1353" t="s">
        <v>26</v>
      </c>
      <c r="I1353" t="s">
        <v>0</v>
      </c>
      <c r="K1353" t="s">
        <v>27</v>
      </c>
      <c r="L1353" t="s">
        <v>17</v>
      </c>
      <c r="M1353" t="s">
        <v>289</v>
      </c>
      <c r="N1353" t="s">
        <v>19</v>
      </c>
      <c r="O1353">
        <v>0</v>
      </c>
      <c r="P1353" t="s">
        <v>20</v>
      </c>
      <c r="Q1353" t="s">
        <v>21</v>
      </c>
      <c r="R1353" t="s">
        <v>2561</v>
      </c>
      <c r="S1353" t="s">
        <v>780</v>
      </c>
      <c r="U1353" t="s">
        <v>2561</v>
      </c>
      <c r="V1353">
        <v>43334</v>
      </c>
    </row>
    <row r="1354" spans="1:22" ht="15.75" customHeight="1" x14ac:dyDescent="0.2">
      <c r="A1354">
        <v>43334.628142002315</v>
      </c>
      <c r="B1354" t="s">
        <v>36</v>
      </c>
      <c r="C1354" t="s">
        <v>2703</v>
      </c>
      <c r="D1354">
        <v>55</v>
      </c>
      <c r="E1354" t="s">
        <v>268</v>
      </c>
      <c r="F1354">
        <v>12</v>
      </c>
      <c r="G1354" t="s">
        <v>25</v>
      </c>
      <c r="H1354" t="s">
        <v>26</v>
      </c>
      <c r="I1354" t="s">
        <v>0</v>
      </c>
      <c r="K1354" t="s">
        <v>27</v>
      </c>
      <c r="L1354" t="s">
        <v>17</v>
      </c>
      <c r="M1354" t="s">
        <v>29</v>
      </c>
      <c r="N1354" t="s">
        <v>19</v>
      </c>
      <c r="O1354">
        <v>0</v>
      </c>
      <c r="P1354" t="s">
        <v>757</v>
      </c>
      <c r="Q1354" t="s">
        <v>21</v>
      </c>
      <c r="R1354" t="s">
        <v>2704</v>
      </c>
      <c r="S1354" t="s">
        <v>2662</v>
      </c>
      <c r="U1354" t="s">
        <v>202</v>
      </c>
      <c r="V1354">
        <v>43309</v>
      </c>
    </row>
    <row r="1355" spans="1:22" ht="15.75" customHeight="1" x14ac:dyDescent="0.2">
      <c r="A1355">
        <v>43334.629190486114</v>
      </c>
      <c r="B1355" t="s">
        <v>36</v>
      </c>
      <c r="C1355" t="s">
        <v>2705</v>
      </c>
      <c r="D1355">
        <v>59</v>
      </c>
      <c r="E1355" t="s">
        <v>150</v>
      </c>
      <c r="F1355">
        <v>3</v>
      </c>
      <c r="G1355" s="4" t="s">
        <v>34</v>
      </c>
      <c r="H1355" t="s">
        <v>26</v>
      </c>
      <c r="I1355" t="s">
        <v>0</v>
      </c>
      <c r="K1355" t="s">
        <v>27</v>
      </c>
      <c r="L1355" t="s">
        <v>57</v>
      </c>
      <c r="M1355" t="s">
        <v>457</v>
      </c>
      <c r="N1355" t="s">
        <v>19</v>
      </c>
      <c r="O1355">
        <v>0</v>
      </c>
      <c r="P1355" t="s">
        <v>20</v>
      </c>
      <c r="Q1355" t="s">
        <v>21</v>
      </c>
      <c r="R1355" t="s">
        <v>2561</v>
      </c>
      <c r="S1355" t="s">
        <v>780</v>
      </c>
      <c r="U1355" t="s">
        <v>2561</v>
      </c>
      <c r="V1355">
        <v>43334</v>
      </c>
    </row>
    <row r="1356" spans="1:22" ht="15.75" customHeight="1" x14ac:dyDescent="0.2">
      <c r="A1356">
        <v>43334.629822314819</v>
      </c>
      <c r="B1356" t="s">
        <v>15</v>
      </c>
      <c r="C1356" t="s">
        <v>2706</v>
      </c>
      <c r="D1356">
        <v>47</v>
      </c>
      <c r="E1356" t="s">
        <v>2707</v>
      </c>
      <c r="F1356">
        <v>12</v>
      </c>
      <c r="G1356" t="s">
        <v>25</v>
      </c>
      <c r="H1356" t="s">
        <v>26</v>
      </c>
      <c r="I1356" t="s">
        <v>0</v>
      </c>
      <c r="K1356" t="s">
        <v>27</v>
      </c>
      <c r="L1356" t="s">
        <v>136</v>
      </c>
      <c r="M1356" t="s">
        <v>29</v>
      </c>
      <c r="N1356" t="s">
        <v>19</v>
      </c>
      <c r="O1356">
        <v>0</v>
      </c>
      <c r="P1356" t="s">
        <v>101</v>
      </c>
      <c r="Q1356" t="s">
        <v>21</v>
      </c>
      <c r="R1356" t="s">
        <v>2700</v>
      </c>
      <c r="S1356" t="s">
        <v>2678</v>
      </c>
      <c r="U1356" t="s">
        <v>474</v>
      </c>
      <c r="V1356">
        <v>43309</v>
      </c>
    </row>
    <row r="1357" spans="1:22" ht="15.75" customHeight="1" x14ac:dyDescent="0.2">
      <c r="A1357">
        <v>43334.63174744213</v>
      </c>
      <c r="B1357" t="s">
        <v>36</v>
      </c>
      <c r="C1357" t="s">
        <v>2708</v>
      </c>
      <c r="D1357">
        <v>50</v>
      </c>
      <c r="E1357">
        <v>7</v>
      </c>
      <c r="F1357">
        <v>12</v>
      </c>
      <c r="G1357" t="s">
        <v>25</v>
      </c>
      <c r="H1357" t="s">
        <v>26</v>
      </c>
      <c r="I1357" t="s">
        <v>0</v>
      </c>
      <c r="K1357" t="s">
        <v>27</v>
      </c>
      <c r="L1357" t="s">
        <v>17</v>
      </c>
      <c r="M1357" t="s">
        <v>289</v>
      </c>
      <c r="N1357" t="s">
        <v>19</v>
      </c>
      <c r="O1357">
        <v>0</v>
      </c>
      <c r="P1357" t="s">
        <v>101</v>
      </c>
      <c r="Q1357" t="s">
        <v>21</v>
      </c>
      <c r="R1357" t="s">
        <v>2709</v>
      </c>
      <c r="S1357" t="s">
        <v>2678</v>
      </c>
      <c r="U1357" t="s">
        <v>193</v>
      </c>
      <c r="V1357">
        <v>43309</v>
      </c>
    </row>
    <row r="1358" spans="1:22" ht="15.75" customHeight="1" x14ac:dyDescent="0.2">
      <c r="A1358">
        <v>43334.631787881939</v>
      </c>
      <c r="B1358" t="s">
        <v>36</v>
      </c>
      <c r="C1358" t="s">
        <v>2710</v>
      </c>
      <c r="D1358">
        <v>52</v>
      </c>
      <c r="E1358" t="s">
        <v>2711</v>
      </c>
      <c r="F1358">
        <v>3</v>
      </c>
      <c r="G1358" s="4" t="s">
        <v>34</v>
      </c>
      <c r="H1358" t="s">
        <v>26</v>
      </c>
      <c r="I1358" t="s">
        <v>0</v>
      </c>
      <c r="K1358" t="s">
        <v>27</v>
      </c>
      <c r="L1358" t="s">
        <v>57</v>
      </c>
      <c r="M1358" t="s">
        <v>457</v>
      </c>
      <c r="N1358" t="s">
        <v>19</v>
      </c>
      <c r="O1358">
        <v>0</v>
      </c>
      <c r="P1358" t="s">
        <v>20</v>
      </c>
      <c r="Q1358" t="s">
        <v>21</v>
      </c>
      <c r="R1358" t="s">
        <v>2561</v>
      </c>
      <c r="S1358" t="s">
        <v>780</v>
      </c>
      <c r="U1358" t="s">
        <v>2561</v>
      </c>
      <c r="V1358">
        <v>43334</v>
      </c>
    </row>
    <row r="1359" spans="1:22" ht="15.75" customHeight="1" x14ac:dyDescent="0.2">
      <c r="A1359">
        <v>43334.633318101856</v>
      </c>
      <c r="B1359" t="s">
        <v>36</v>
      </c>
      <c r="C1359" t="s">
        <v>2712</v>
      </c>
      <c r="D1359">
        <v>40</v>
      </c>
      <c r="E1359" t="s">
        <v>1541</v>
      </c>
      <c r="F1359">
        <v>12</v>
      </c>
      <c r="G1359" t="s">
        <v>25</v>
      </c>
      <c r="H1359" t="s">
        <v>26</v>
      </c>
      <c r="I1359" t="s">
        <v>0</v>
      </c>
      <c r="K1359" t="s">
        <v>27</v>
      </c>
      <c r="L1359" t="s">
        <v>136</v>
      </c>
      <c r="M1359" t="s">
        <v>289</v>
      </c>
      <c r="N1359" t="s">
        <v>19</v>
      </c>
      <c r="O1359">
        <v>0</v>
      </c>
      <c r="P1359" t="s">
        <v>101</v>
      </c>
      <c r="Q1359" t="s">
        <v>21</v>
      </c>
      <c r="R1359" t="s">
        <v>2698</v>
      </c>
      <c r="S1359" t="s">
        <v>2678</v>
      </c>
      <c r="U1359" t="s">
        <v>903</v>
      </c>
      <c r="V1359">
        <v>43309</v>
      </c>
    </row>
    <row r="1360" spans="1:22" ht="15.75" customHeight="1" x14ac:dyDescent="0.2">
      <c r="A1360">
        <v>43334.633693587966</v>
      </c>
      <c r="B1360" t="s">
        <v>15</v>
      </c>
      <c r="C1360" t="s">
        <v>2713</v>
      </c>
      <c r="D1360">
        <v>43</v>
      </c>
      <c r="E1360" t="s">
        <v>469</v>
      </c>
      <c r="F1360">
        <v>3</v>
      </c>
      <c r="G1360" s="4" t="s">
        <v>34</v>
      </c>
      <c r="H1360" t="s">
        <v>26</v>
      </c>
      <c r="I1360" t="s">
        <v>0</v>
      </c>
      <c r="K1360" t="s">
        <v>27</v>
      </c>
      <c r="L1360" t="s">
        <v>57</v>
      </c>
      <c r="M1360" t="s">
        <v>457</v>
      </c>
      <c r="N1360" t="s">
        <v>19</v>
      </c>
      <c r="O1360">
        <v>0</v>
      </c>
      <c r="P1360" t="s">
        <v>20</v>
      </c>
      <c r="Q1360" t="s">
        <v>21</v>
      </c>
      <c r="R1360" t="s">
        <v>2561</v>
      </c>
      <c r="S1360" t="s">
        <v>780</v>
      </c>
      <c r="U1360" t="s">
        <v>2561</v>
      </c>
      <c r="V1360">
        <v>43334</v>
      </c>
    </row>
    <row r="1361" spans="1:22" ht="15.75" customHeight="1" x14ac:dyDescent="0.2">
      <c r="A1361">
        <v>43334.634911666668</v>
      </c>
      <c r="B1361" t="s">
        <v>36</v>
      </c>
      <c r="C1361" t="s">
        <v>2714</v>
      </c>
      <c r="D1361">
        <v>43</v>
      </c>
      <c r="E1361" t="s">
        <v>2715</v>
      </c>
      <c r="F1361">
        <v>12</v>
      </c>
      <c r="G1361" t="s">
        <v>25</v>
      </c>
      <c r="H1361" t="s">
        <v>26</v>
      </c>
      <c r="I1361" t="s">
        <v>0</v>
      </c>
      <c r="K1361" t="s">
        <v>27</v>
      </c>
      <c r="L1361" t="s">
        <v>136</v>
      </c>
      <c r="M1361" t="s">
        <v>289</v>
      </c>
      <c r="N1361" t="s">
        <v>19</v>
      </c>
      <c r="O1361">
        <v>0</v>
      </c>
      <c r="P1361" t="s">
        <v>101</v>
      </c>
      <c r="Q1361" t="s">
        <v>21</v>
      </c>
      <c r="R1361" t="s">
        <v>2700</v>
      </c>
      <c r="S1361" t="s">
        <v>2716</v>
      </c>
      <c r="U1361" t="s">
        <v>193</v>
      </c>
      <c r="V1361">
        <v>43309</v>
      </c>
    </row>
    <row r="1362" spans="1:22" ht="15.75" customHeight="1" x14ac:dyDescent="0.2">
      <c r="A1362">
        <v>43334.636586562498</v>
      </c>
      <c r="B1362" t="s">
        <v>36</v>
      </c>
      <c r="C1362" t="s">
        <v>2717</v>
      </c>
      <c r="D1362">
        <v>54</v>
      </c>
      <c r="E1362">
        <v>102</v>
      </c>
      <c r="F1362">
        <v>12</v>
      </c>
      <c r="G1362" t="s">
        <v>25</v>
      </c>
      <c r="H1362" t="s">
        <v>26</v>
      </c>
      <c r="I1362" t="s">
        <v>0</v>
      </c>
      <c r="K1362" t="s">
        <v>27</v>
      </c>
      <c r="L1362" t="s">
        <v>136</v>
      </c>
      <c r="M1362" t="s">
        <v>289</v>
      </c>
      <c r="N1362" t="s">
        <v>19</v>
      </c>
      <c r="O1362">
        <v>0</v>
      </c>
      <c r="P1362" t="s">
        <v>141</v>
      </c>
      <c r="Q1362" t="s">
        <v>21</v>
      </c>
      <c r="R1362" t="s">
        <v>2718</v>
      </c>
      <c r="S1362" t="s">
        <v>2719</v>
      </c>
      <c r="U1362" t="s">
        <v>193</v>
      </c>
      <c r="V1362">
        <v>43309</v>
      </c>
    </row>
    <row r="1363" spans="1:22" ht="15.75" customHeight="1" x14ac:dyDescent="0.2">
      <c r="A1363">
        <v>43334.638130590276</v>
      </c>
      <c r="B1363" t="s">
        <v>36</v>
      </c>
      <c r="C1363" t="s">
        <v>2720</v>
      </c>
      <c r="D1363">
        <v>38</v>
      </c>
      <c r="E1363" t="s">
        <v>469</v>
      </c>
      <c r="F1363">
        <v>3</v>
      </c>
      <c r="G1363" s="4" t="s">
        <v>34</v>
      </c>
      <c r="H1363" t="s">
        <v>26</v>
      </c>
      <c r="I1363" t="s">
        <v>0</v>
      </c>
      <c r="K1363" t="s">
        <v>27</v>
      </c>
      <c r="L1363" t="s">
        <v>28</v>
      </c>
      <c r="M1363" t="s">
        <v>94</v>
      </c>
      <c r="N1363" t="s">
        <v>39</v>
      </c>
      <c r="O1363">
        <v>1000</v>
      </c>
      <c r="P1363" t="s">
        <v>294</v>
      </c>
      <c r="Q1363" t="s">
        <v>21</v>
      </c>
      <c r="R1363" t="s">
        <v>2561</v>
      </c>
      <c r="S1363" t="s">
        <v>780</v>
      </c>
      <c r="U1363" t="s">
        <v>2561</v>
      </c>
      <c r="V1363">
        <v>43334</v>
      </c>
    </row>
    <row r="1364" spans="1:22" ht="15.75" customHeight="1" x14ac:dyDescent="0.2">
      <c r="A1364">
        <v>43334.638166122684</v>
      </c>
      <c r="B1364" t="s">
        <v>36</v>
      </c>
      <c r="C1364" t="s">
        <v>2721</v>
      </c>
      <c r="D1364">
        <v>45</v>
      </c>
      <c r="E1364">
        <v>102</v>
      </c>
      <c r="F1364">
        <v>12</v>
      </c>
      <c r="G1364" t="s">
        <v>25</v>
      </c>
      <c r="H1364" t="s">
        <v>26</v>
      </c>
      <c r="I1364" t="s">
        <v>0</v>
      </c>
      <c r="K1364" t="s">
        <v>27</v>
      </c>
      <c r="L1364" t="s">
        <v>17</v>
      </c>
      <c r="M1364" t="s">
        <v>289</v>
      </c>
      <c r="N1364" t="s">
        <v>19</v>
      </c>
      <c r="O1364">
        <v>0</v>
      </c>
      <c r="P1364" t="s">
        <v>341</v>
      </c>
      <c r="Q1364" t="s">
        <v>21</v>
      </c>
      <c r="R1364" t="s">
        <v>2722</v>
      </c>
      <c r="S1364" t="s">
        <v>2723</v>
      </c>
      <c r="U1364" t="s">
        <v>202</v>
      </c>
      <c r="V1364">
        <v>43309</v>
      </c>
    </row>
    <row r="1365" spans="1:22" ht="15.75" customHeight="1" x14ac:dyDescent="0.2">
      <c r="A1365">
        <v>43334.639404803238</v>
      </c>
      <c r="B1365" t="s">
        <v>15</v>
      </c>
      <c r="C1365" t="s">
        <v>2724</v>
      </c>
      <c r="D1365">
        <v>17</v>
      </c>
      <c r="E1365" t="s">
        <v>469</v>
      </c>
      <c r="F1365">
        <v>3</v>
      </c>
      <c r="G1365" s="4" t="s">
        <v>34</v>
      </c>
      <c r="H1365" t="s">
        <v>26</v>
      </c>
      <c r="I1365" t="s">
        <v>0</v>
      </c>
      <c r="K1365" t="s">
        <v>293</v>
      </c>
      <c r="L1365" t="s">
        <v>57</v>
      </c>
      <c r="M1365" t="s">
        <v>457</v>
      </c>
      <c r="N1365" t="s">
        <v>19</v>
      </c>
      <c r="O1365">
        <v>0</v>
      </c>
      <c r="P1365" t="s">
        <v>20</v>
      </c>
      <c r="Q1365" t="s">
        <v>21</v>
      </c>
      <c r="R1365" t="s">
        <v>2561</v>
      </c>
      <c r="S1365" t="s">
        <v>780</v>
      </c>
      <c r="U1365" t="s">
        <v>2561</v>
      </c>
      <c r="V1365">
        <v>43334</v>
      </c>
    </row>
    <row r="1366" spans="1:22" ht="15.75" customHeight="1" x14ac:dyDescent="0.2">
      <c r="A1366">
        <v>43334.640001145832</v>
      </c>
      <c r="B1366" t="s">
        <v>36</v>
      </c>
      <c r="C1366" t="s">
        <v>2725</v>
      </c>
      <c r="D1366">
        <v>56</v>
      </c>
      <c r="E1366">
        <v>110</v>
      </c>
      <c r="F1366">
        <v>11</v>
      </c>
      <c r="G1366" t="s">
        <v>25</v>
      </c>
      <c r="H1366" t="s">
        <v>26</v>
      </c>
      <c r="I1366" t="s">
        <v>0</v>
      </c>
      <c r="K1366" t="s">
        <v>27</v>
      </c>
      <c r="L1366" t="s">
        <v>57</v>
      </c>
      <c r="M1366" t="s">
        <v>457</v>
      </c>
      <c r="N1366" t="s">
        <v>19</v>
      </c>
      <c r="O1366">
        <v>0</v>
      </c>
      <c r="P1366" t="s">
        <v>341</v>
      </c>
      <c r="Q1366" t="s">
        <v>21</v>
      </c>
      <c r="R1366" t="s">
        <v>48</v>
      </c>
      <c r="S1366" t="s">
        <v>2678</v>
      </c>
      <c r="U1366" t="s">
        <v>193</v>
      </c>
      <c r="V1366">
        <v>43309</v>
      </c>
    </row>
    <row r="1367" spans="1:22" ht="15.75" customHeight="1" x14ac:dyDescent="0.2">
      <c r="A1367">
        <v>43334.641444953704</v>
      </c>
      <c r="B1367" t="s">
        <v>22</v>
      </c>
      <c r="C1367" t="s">
        <v>2726</v>
      </c>
      <c r="D1367">
        <v>36</v>
      </c>
      <c r="E1367">
        <v>1</v>
      </c>
      <c r="F1367">
        <v>11</v>
      </c>
      <c r="G1367" t="s">
        <v>25</v>
      </c>
      <c r="H1367" t="s">
        <v>26</v>
      </c>
      <c r="I1367" t="s">
        <v>0</v>
      </c>
      <c r="K1367" t="s">
        <v>27</v>
      </c>
      <c r="L1367" t="s">
        <v>57</v>
      </c>
      <c r="M1367" t="s">
        <v>457</v>
      </c>
      <c r="N1367" t="s">
        <v>19</v>
      </c>
      <c r="O1367">
        <v>0</v>
      </c>
      <c r="P1367" t="s">
        <v>501</v>
      </c>
      <c r="Q1367" t="s">
        <v>21</v>
      </c>
      <c r="R1367" t="s">
        <v>2727</v>
      </c>
      <c r="S1367" t="s">
        <v>2728</v>
      </c>
      <c r="U1367" t="s">
        <v>193</v>
      </c>
      <c r="V1367">
        <v>43309</v>
      </c>
    </row>
    <row r="1368" spans="1:22" ht="15.75" customHeight="1" x14ac:dyDescent="0.2">
      <c r="A1368">
        <v>43334.643302696757</v>
      </c>
      <c r="B1368" t="s">
        <v>15</v>
      </c>
      <c r="C1368" t="s">
        <v>2729</v>
      </c>
      <c r="D1368">
        <v>47</v>
      </c>
      <c r="E1368" t="s">
        <v>2730</v>
      </c>
      <c r="F1368">
        <v>11</v>
      </c>
      <c r="G1368" t="s">
        <v>25</v>
      </c>
      <c r="H1368" t="s">
        <v>26</v>
      </c>
      <c r="I1368" t="s">
        <v>0</v>
      </c>
      <c r="K1368" t="s">
        <v>27</v>
      </c>
      <c r="L1368" t="s">
        <v>28</v>
      </c>
      <c r="M1368" t="s">
        <v>18</v>
      </c>
      <c r="N1368" t="s">
        <v>51</v>
      </c>
      <c r="O1368">
        <v>500</v>
      </c>
      <c r="P1368" t="s">
        <v>294</v>
      </c>
      <c r="Q1368" t="s">
        <v>21</v>
      </c>
      <c r="R1368" t="s">
        <v>704</v>
      </c>
      <c r="S1368" t="s">
        <v>2731</v>
      </c>
      <c r="U1368" t="s">
        <v>903</v>
      </c>
      <c r="V1368">
        <v>43309</v>
      </c>
    </row>
    <row r="1369" spans="1:22" ht="15.75" customHeight="1" x14ac:dyDescent="0.2">
      <c r="A1369">
        <v>43334.644647430556</v>
      </c>
      <c r="B1369" t="s">
        <v>36</v>
      </c>
      <c r="C1369" t="s">
        <v>2732</v>
      </c>
      <c r="D1369">
        <v>58</v>
      </c>
      <c r="E1369" t="s">
        <v>639</v>
      </c>
      <c r="F1369">
        <v>11</v>
      </c>
      <c r="G1369" t="s">
        <v>25</v>
      </c>
      <c r="H1369" t="s">
        <v>26</v>
      </c>
      <c r="I1369" t="s">
        <v>0</v>
      </c>
      <c r="K1369" t="s">
        <v>100</v>
      </c>
      <c r="L1369" t="s">
        <v>136</v>
      </c>
      <c r="M1369" t="s">
        <v>29</v>
      </c>
      <c r="N1369" t="s">
        <v>39</v>
      </c>
      <c r="O1369">
        <v>0</v>
      </c>
      <c r="P1369" t="s">
        <v>101</v>
      </c>
      <c r="Q1369" t="s">
        <v>21</v>
      </c>
      <c r="R1369" t="s">
        <v>2733</v>
      </c>
      <c r="S1369" t="s">
        <v>2662</v>
      </c>
      <c r="U1369" t="s">
        <v>171</v>
      </c>
      <c r="V1369">
        <v>43309</v>
      </c>
    </row>
    <row r="1370" spans="1:22" ht="15.75" customHeight="1" x14ac:dyDescent="0.2">
      <c r="A1370">
        <v>43334.657597233796</v>
      </c>
      <c r="B1370" t="s">
        <v>15</v>
      </c>
      <c r="C1370" t="s">
        <v>2734</v>
      </c>
      <c r="D1370">
        <v>61</v>
      </c>
      <c r="E1370">
        <v>95</v>
      </c>
      <c r="F1370">
        <v>3</v>
      </c>
      <c r="G1370" s="4" t="s">
        <v>34</v>
      </c>
      <c r="H1370" t="s">
        <v>26</v>
      </c>
      <c r="I1370" t="s">
        <v>0</v>
      </c>
      <c r="K1370" t="s">
        <v>16</v>
      </c>
      <c r="L1370" t="s">
        <v>17</v>
      </c>
      <c r="M1370" t="s">
        <v>289</v>
      </c>
      <c r="N1370" t="s">
        <v>19</v>
      </c>
      <c r="O1370">
        <v>0</v>
      </c>
      <c r="P1370" t="s">
        <v>20</v>
      </c>
      <c r="Q1370" t="s">
        <v>21</v>
      </c>
      <c r="R1370" t="s">
        <v>2561</v>
      </c>
      <c r="S1370" t="s">
        <v>780</v>
      </c>
      <c r="U1370" t="s">
        <v>2561</v>
      </c>
      <c r="V1370">
        <v>43334</v>
      </c>
    </row>
    <row r="1371" spans="1:22" ht="15.75" customHeight="1" x14ac:dyDescent="0.2">
      <c r="A1371">
        <v>43334.659126377315</v>
      </c>
      <c r="B1371" t="s">
        <v>36</v>
      </c>
      <c r="C1371" t="s">
        <v>2735</v>
      </c>
      <c r="D1371">
        <v>64</v>
      </c>
      <c r="E1371">
        <v>95</v>
      </c>
      <c r="F1371">
        <v>3</v>
      </c>
      <c r="G1371" s="4" t="s">
        <v>34</v>
      </c>
      <c r="H1371" t="s">
        <v>26</v>
      </c>
      <c r="I1371" t="s">
        <v>0</v>
      </c>
      <c r="K1371" t="s">
        <v>16</v>
      </c>
      <c r="L1371" t="s">
        <v>57</v>
      </c>
      <c r="M1371" t="s">
        <v>457</v>
      </c>
      <c r="N1371" t="s">
        <v>19</v>
      </c>
      <c r="O1371">
        <v>0</v>
      </c>
      <c r="P1371" t="s">
        <v>20</v>
      </c>
      <c r="Q1371" t="s">
        <v>21</v>
      </c>
      <c r="R1371" t="s">
        <v>2561</v>
      </c>
      <c r="S1371" t="s">
        <v>780</v>
      </c>
      <c r="U1371" t="s">
        <v>2561</v>
      </c>
      <c r="V1371">
        <v>43334</v>
      </c>
    </row>
    <row r="1372" spans="1:22" ht="15.75" customHeight="1" x14ac:dyDescent="0.2">
      <c r="A1372">
        <v>43334.662700462963</v>
      </c>
      <c r="B1372" t="s">
        <v>22</v>
      </c>
      <c r="C1372" t="s">
        <v>2736</v>
      </c>
      <c r="D1372">
        <v>24</v>
      </c>
      <c r="E1372">
        <v>95</v>
      </c>
      <c r="F1372">
        <v>3</v>
      </c>
      <c r="G1372" s="4" t="s">
        <v>34</v>
      </c>
      <c r="H1372" t="s">
        <v>26</v>
      </c>
      <c r="I1372" t="s">
        <v>0</v>
      </c>
      <c r="K1372" t="s">
        <v>16</v>
      </c>
      <c r="L1372" t="s">
        <v>57</v>
      </c>
      <c r="M1372" t="s">
        <v>457</v>
      </c>
      <c r="N1372" t="s">
        <v>19</v>
      </c>
      <c r="O1372">
        <v>0</v>
      </c>
      <c r="P1372" t="s">
        <v>20</v>
      </c>
      <c r="Q1372" t="s">
        <v>21</v>
      </c>
      <c r="R1372" t="s">
        <v>2561</v>
      </c>
      <c r="S1372" t="s">
        <v>780</v>
      </c>
      <c r="U1372" t="s">
        <v>2561</v>
      </c>
      <c r="V1372">
        <v>43334</v>
      </c>
    </row>
    <row r="1373" spans="1:22" ht="15.75" customHeight="1" x14ac:dyDescent="0.2">
      <c r="A1373">
        <v>43334.664478101855</v>
      </c>
      <c r="B1373" t="s">
        <v>22</v>
      </c>
      <c r="C1373" t="s">
        <v>2737</v>
      </c>
      <c r="D1373">
        <v>41</v>
      </c>
      <c r="E1373" t="s">
        <v>2738</v>
      </c>
      <c r="F1373">
        <v>3</v>
      </c>
      <c r="G1373" s="4" t="s">
        <v>34</v>
      </c>
      <c r="H1373" t="s">
        <v>26</v>
      </c>
      <c r="I1373" t="s">
        <v>0</v>
      </c>
      <c r="K1373" t="s">
        <v>27</v>
      </c>
      <c r="L1373" t="s">
        <v>57</v>
      </c>
      <c r="M1373" t="s">
        <v>457</v>
      </c>
      <c r="N1373" t="s">
        <v>19</v>
      </c>
      <c r="O1373">
        <v>0</v>
      </c>
      <c r="P1373" t="s">
        <v>20</v>
      </c>
      <c r="Q1373" t="s">
        <v>21</v>
      </c>
      <c r="R1373" t="s">
        <v>2561</v>
      </c>
      <c r="S1373" t="s">
        <v>780</v>
      </c>
      <c r="U1373" t="s">
        <v>2561</v>
      </c>
      <c r="V1373">
        <v>43334</v>
      </c>
    </row>
    <row r="1374" spans="1:22" ht="15.75" customHeight="1" x14ac:dyDescent="0.2">
      <c r="A1374">
        <v>43334.666205196758</v>
      </c>
      <c r="B1374" t="s">
        <v>36</v>
      </c>
      <c r="C1374" t="s">
        <v>2739</v>
      </c>
      <c r="D1374">
        <v>59</v>
      </c>
      <c r="E1374">
        <v>57</v>
      </c>
      <c r="F1374">
        <v>4</v>
      </c>
      <c r="G1374" t="s">
        <v>111</v>
      </c>
      <c r="H1374" t="s">
        <v>26</v>
      </c>
      <c r="I1374" t="s">
        <v>0</v>
      </c>
      <c r="K1374" t="s">
        <v>27</v>
      </c>
      <c r="L1374" t="s">
        <v>57</v>
      </c>
      <c r="M1374" t="s">
        <v>457</v>
      </c>
      <c r="N1374" t="s">
        <v>19</v>
      </c>
      <c r="O1374">
        <v>0</v>
      </c>
      <c r="P1374" t="s">
        <v>141</v>
      </c>
      <c r="Q1374" t="s">
        <v>21</v>
      </c>
      <c r="R1374" t="s">
        <v>1234</v>
      </c>
      <c r="S1374" t="s">
        <v>850</v>
      </c>
      <c r="U1374" t="s">
        <v>1234</v>
      </c>
      <c r="V1374">
        <v>43308</v>
      </c>
    </row>
    <row r="1375" spans="1:22" ht="15.75" customHeight="1" x14ac:dyDescent="0.2">
      <c r="A1375">
        <v>43334.666626157406</v>
      </c>
      <c r="B1375" t="s">
        <v>36</v>
      </c>
      <c r="C1375" t="s">
        <v>2740</v>
      </c>
      <c r="D1375">
        <v>61</v>
      </c>
      <c r="E1375" t="s">
        <v>1550</v>
      </c>
      <c r="F1375">
        <v>3</v>
      </c>
      <c r="G1375" s="4" t="s">
        <v>34</v>
      </c>
      <c r="H1375" t="s">
        <v>26</v>
      </c>
      <c r="I1375" t="s">
        <v>0</v>
      </c>
      <c r="K1375" t="s">
        <v>27</v>
      </c>
      <c r="L1375" t="s">
        <v>17</v>
      </c>
      <c r="M1375" t="s">
        <v>289</v>
      </c>
      <c r="N1375" t="s">
        <v>19</v>
      </c>
      <c r="O1375">
        <v>0</v>
      </c>
      <c r="P1375" t="s">
        <v>101</v>
      </c>
      <c r="Q1375" t="s">
        <v>21</v>
      </c>
      <c r="R1375" t="s">
        <v>2561</v>
      </c>
      <c r="S1375" t="s">
        <v>780</v>
      </c>
      <c r="U1375" t="s">
        <v>2561</v>
      </c>
      <c r="V1375">
        <v>43334</v>
      </c>
    </row>
    <row r="1376" spans="1:22" ht="15.75" customHeight="1" x14ac:dyDescent="0.2">
      <c r="A1376">
        <v>43334.667920972221</v>
      </c>
      <c r="B1376" t="s">
        <v>15</v>
      </c>
      <c r="C1376" t="s">
        <v>2741</v>
      </c>
      <c r="D1376">
        <v>65</v>
      </c>
      <c r="E1376">
        <v>67</v>
      </c>
      <c r="F1376">
        <v>4</v>
      </c>
      <c r="G1376" t="s">
        <v>111</v>
      </c>
      <c r="H1376" t="s">
        <v>26</v>
      </c>
      <c r="I1376" t="s">
        <v>0</v>
      </c>
      <c r="K1376" t="s">
        <v>27</v>
      </c>
      <c r="L1376" t="s">
        <v>57</v>
      </c>
      <c r="M1376" t="s">
        <v>289</v>
      </c>
      <c r="N1376" t="s">
        <v>19</v>
      </c>
      <c r="O1376">
        <v>0</v>
      </c>
      <c r="P1376" t="s">
        <v>294</v>
      </c>
      <c r="Q1376" t="s">
        <v>21</v>
      </c>
      <c r="R1376" t="s">
        <v>1234</v>
      </c>
      <c r="S1376" t="s">
        <v>850</v>
      </c>
      <c r="U1376" t="s">
        <v>1234</v>
      </c>
      <c r="V1376">
        <v>43308</v>
      </c>
    </row>
    <row r="1377" spans="1:22" ht="15.75" customHeight="1" x14ac:dyDescent="0.2">
      <c r="A1377">
        <v>43334.668823067128</v>
      </c>
      <c r="B1377" t="s">
        <v>15</v>
      </c>
      <c r="C1377" t="s">
        <v>2742</v>
      </c>
      <c r="D1377">
        <v>39</v>
      </c>
      <c r="E1377" t="s">
        <v>1550</v>
      </c>
      <c r="F1377">
        <v>3</v>
      </c>
      <c r="G1377" s="4" t="s">
        <v>34</v>
      </c>
      <c r="H1377" t="s">
        <v>26</v>
      </c>
      <c r="I1377" t="s">
        <v>0</v>
      </c>
      <c r="K1377" t="s">
        <v>27</v>
      </c>
      <c r="L1377" t="s">
        <v>28</v>
      </c>
      <c r="M1377" t="s">
        <v>94</v>
      </c>
      <c r="N1377" t="s">
        <v>39</v>
      </c>
      <c r="O1377">
        <v>1500</v>
      </c>
      <c r="P1377" t="s">
        <v>141</v>
      </c>
      <c r="Q1377" t="s">
        <v>21</v>
      </c>
      <c r="R1377" t="s">
        <v>2561</v>
      </c>
      <c r="S1377" t="s">
        <v>780</v>
      </c>
      <c r="U1377" t="s">
        <v>2561</v>
      </c>
      <c r="V1377">
        <v>43334</v>
      </c>
    </row>
    <row r="1378" spans="1:22" ht="15.75" customHeight="1" x14ac:dyDescent="0.2">
      <c r="A1378">
        <v>43334.669088969909</v>
      </c>
      <c r="B1378" t="s">
        <v>15</v>
      </c>
      <c r="C1378" t="s">
        <v>2743</v>
      </c>
      <c r="D1378">
        <v>19</v>
      </c>
      <c r="E1378" t="s">
        <v>264</v>
      </c>
      <c r="F1378">
        <v>11</v>
      </c>
      <c r="G1378" t="s">
        <v>25</v>
      </c>
      <c r="H1378" t="s">
        <v>26</v>
      </c>
      <c r="I1378" t="s">
        <v>0</v>
      </c>
      <c r="K1378" t="s">
        <v>293</v>
      </c>
      <c r="L1378" t="s">
        <v>28</v>
      </c>
      <c r="M1378" t="s">
        <v>29</v>
      </c>
      <c r="N1378" t="s">
        <v>51</v>
      </c>
      <c r="O1378">
        <v>200</v>
      </c>
      <c r="P1378" t="s">
        <v>20</v>
      </c>
      <c r="Q1378" t="s">
        <v>21</v>
      </c>
      <c r="R1378" t="s">
        <v>2744</v>
      </c>
      <c r="S1378" t="s">
        <v>2719</v>
      </c>
      <c r="U1378" t="s">
        <v>193</v>
      </c>
      <c r="V1378">
        <v>43309</v>
      </c>
    </row>
    <row r="1379" spans="1:22" ht="15.75" customHeight="1" x14ac:dyDescent="0.2">
      <c r="A1379">
        <v>43334.669530370375</v>
      </c>
      <c r="B1379" t="s">
        <v>22</v>
      </c>
      <c r="C1379" t="s">
        <v>2745</v>
      </c>
      <c r="D1379">
        <v>48</v>
      </c>
      <c r="E1379" t="s">
        <v>181</v>
      </c>
      <c r="F1379">
        <v>4</v>
      </c>
      <c r="G1379" t="s">
        <v>111</v>
      </c>
      <c r="H1379" t="s">
        <v>26</v>
      </c>
      <c r="I1379" t="s">
        <v>0</v>
      </c>
      <c r="K1379" t="s">
        <v>27</v>
      </c>
      <c r="L1379" t="s">
        <v>57</v>
      </c>
      <c r="M1379" t="s">
        <v>289</v>
      </c>
      <c r="N1379" t="s">
        <v>19</v>
      </c>
      <c r="O1379">
        <v>0</v>
      </c>
      <c r="P1379" t="s">
        <v>101</v>
      </c>
      <c r="Q1379" t="s">
        <v>21</v>
      </c>
      <c r="R1379" t="s">
        <v>1234</v>
      </c>
      <c r="S1379" t="s">
        <v>850</v>
      </c>
      <c r="U1379" t="s">
        <v>1234</v>
      </c>
      <c r="V1379">
        <v>43308</v>
      </c>
    </row>
    <row r="1380" spans="1:22" ht="15.75" customHeight="1" x14ac:dyDescent="0.2">
      <c r="A1380">
        <v>43334.670642384255</v>
      </c>
      <c r="B1380" t="s">
        <v>22</v>
      </c>
      <c r="C1380" t="s">
        <v>2746</v>
      </c>
      <c r="D1380">
        <v>34</v>
      </c>
      <c r="E1380" t="s">
        <v>1550</v>
      </c>
      <c r="F1380">
        <v>3</v>
      </c>
      <c r="G1380" s="4" t="s">
        <v>34</v>
      </c>
      <c r="H1380" t="s">
        <v>26</v>
      </c>
      <c r="I1380" t="s">
        <v>0</v>
      </c>
      <c r="K1380" t="s">
        <v>27</v>
      </c>
      <c r="L1380" t="s">
        <v>57</v>
      </c>
      <c r="M1380" t="s">
        <v>457</v>
      </c>
      <c r="N1380" t="s">
        <v>19</v>
      </c>
      <c r="O1380">
        <v>0</v>
      </c>
      <c r="P1380" t="s">
        <v>20</v>
      </c>
      <c r="Q1380" t="s">
        <v>21</v>
      </c>
      <c r="R1380" t="s">
        <v>2561</v>
      </c>
      <c r="S1380" t="s">
        <v>780</v>
      </c>
      <c r="U1380" t="s">
        <v>2561</v>
      </c>
      <c r="V1380">
        <v>43334</v>
      </c>
    </row>
    <row r="1381" spans="1:22" ht="15.75" customHeight="1" x14ac:dyDescent="0.2">
      <c r="A1381">
        <v>43334.670716469904</v>
      </c>
      <c r="B1381" t="s">
        <v>15</v>
      </c>
      <c r="C1381" t="s">
        <v>2747</v>
      </c>
      <c r="D1381">
        <v>27</v>
      </c>
      <c r="E1381" t="s">
        <v>313</v>
      </c>
      <c r="F1381">
        <v>11</v>
      </c>
      <c r="G1381" t="s">
        <v>25</v>
      </c>
      <c r="H1381" t="s">
        <v>26</v>
      </c>
      <c r="I1381" t="s">
        <v>0</v>
      </c>
      <c r="K1381" t="s">
        <v>103</v>
      </c>
      <c r="L1381" t="s">
        <v>57</v>
      </c>
      <c r="M1381" t="s">
        <v>457</v>
      </c>
      <c r="N1381" t="s">
        <v>19</v>
      </c>
      <c r="O1381">
        <v>0</v>
      </c>
      <c r="P1381" t="s">
        <v>101</v>
      </c>
      <c r="Q1381" t="s">
        <v>21</v>
      </c>
      <c r="R1381" t="s">
        <v>2748</v>
      </c>
      <c r="S1381" t="s">
        <v>2716</v>
      </c>
      <c r="U1381" t="s">
        <v>193</v>
      </c>
      <c r="V1381">
        <v>43309</v>
      </c>
    </row>
    <row r="1382" spans="1:22" ht="15.75" customHeight="1" x14ac:dyDescent="0.2">
      <c r="A1382">
        <v>43334.671323229166</v>
      </c>
      <c r="B1382" t="s">
        <v>36</v>
      </c>
      <c r="C1382" t="s">
        <v>2749</v>
      </c>
      <c r="D1382">
        <v>61</v>
      </c>
      <c r="E1382" t="s">
        <v>181</v>
      </c>
      <c r="F1382">
        <v>5</v>
      </c>
      <c r="G1382" t="s">
        <v>111</v>
      </c>
      <c r="H1382" t="s">
        <v>26</v>
      </c>
      <c r="I1382" t="s">
        <v>0</v>
      </c>
      <c r="K1382" t="s">
        <v>27</v>
      </c>
      <c r="L1382" t="s">
        <v>57</v>
      </c>
      <c r="M1382" t="s">
        <v>457</v>
      </c>
      <c r="N1382" t="s">
        <v>19</v>
      </c>
      <c r="O1382">
        <v>0</v>
      </c>
      <c r="P1382" t="s">
        <v>294</v>
      </c>
      <c r="Q1382" t="s">
        <v>21</v>
      </c>
      <c r="R1382" t="s">
        <v>1234</v>
      </c>
      <c r="S1382" t="s">
        <v>850</v>
      </c>
      <c r="U1382" t="s">
        <v>1234</v>
      </c>
      <c r="V1382">
        <v>43308</v>
      </c>
    </row>
    <row r="1383" spans="1:22" ht="15.75" customHeight="1" x14ac:dyDescent="0.2">
      <c r="A1383">
        <v>43334.672289918977</v>
      </c>
      <c r="B1383" t="s">
        <v>22</v>
      </c>
      <c r="C1383" t="s">
        <v>2750</v>
      </c>
      <c r="D1383">
        <v>28</v>
      </c>
      <c r="E1383" t="s">
        <v>2751</v>
      </c>
      <c r="F1383">
        <v>11</v>
      </c>
      <c r="G1383" t="s">
        <v>25</v>
      </c>
      <c r="H1383" t="s">
        <v>26</v>
      </c>
      <c r="I1383" t="s">
        <v>0</v>
      </c>
      <c r="K1383" t="s">
        <v>27</v>
      </c>
      <c r="L1383" t="s">
        <v>28</v>
      </c>
      <c r="M1383" t="s">
        <v>29</v>
      </c>
      <c r="N1383" t="s">
        <v>39</v>
      </c>
      <c r="O1383">
        <v>0</v>
      </c>
      <c r="P1383" t="s">
        <v>757</v>
      </c>
      <c r="Q1383" t="s">
        <v>21</v>
      </c>
      <c r="R1383" t="s">
        <v>2750</v>
      </c>
      <c r="S1383" t="s">
        <v>2752</v>
      </c>
      <c r="U1383" t="s">
        <v>193</v>
      </c>
      <c r="V1383">
        <v>43309</v>
      </c>
    </row>
    <row r="1384" spans="1:22" ht="15.75" customHeight="1" x14ac:dyDescent="0.2">
      <c r="A1384">
        <v>43334.673029548612</v>
      </c>
      <c r="B1384" t="s">
        <v>36</v>
      </c>
      <c r="C1384" t="s">
        <v>2753</v>
      </c>
      <c r="D1384">
        <v>54</v>
      </c>
      <c r="E1384">
        <v>11</v>
      </c>
      <c r="F1384">
        <v>5</v>
      </c>
      <c r="G1384" t="s">
        <v>111</v>
      </c>
      <c r="H1384" t="s">
        <v>26</v>
      </c>
      <c r="I1384" t="s">
        <v>0</v>
      </c>
      <c r="K1384" t="s">
        <v>27</v>
      </c>
      <c r="L1384" t="s">
        <v>57</v>
      </c>
      <c r="M1384" t="s">
        <v>457</v>
      </c>
      <c r="N1384" t="s">
        <v>19</v>
      </c>
      <c r="O1384">
        <v>0</v>
      </c>
      <c r="P1384" t="s">
        <v>101</v>
      </c>
      <c r="Q1384" t="s">
        <v>21</v>
      </c>
      <c r="R1384" t="s">
        <v>1234</v>
      </c>
      <c r="S1384" t="s">
        <v>850</v>
      </c>
      <c r="U1384" t="s">
        <v>1234</v>
      </c>
      <c r="V1384">
        <v>43308</v>
      </c>
    </row>
    <row r="1385" spans="1:22" ht="15.75" customHeight="1" x14ac:dyDescent="0.2">
      <c r="A1385">
        <v>43334.673894027779</v>
      </c>
      <c r="B1385" t="s">
        <v>15</v>
      </c>
      <c r="C1385" t="s">
        <v>2754</v>
      </c>
      <c r="D1385">
        <v>80</v>
      </c>
      <c r="E1385" t="s">
        <v>1359</v>
      </c>
      <c r="F1385">
        <v>3</v>
      </c>
      <c r="G1385" s="4" t="s">
        <v>34</v>
      </c>
      <c r="H1385" t="s">
        <v>26</v>
      </c>
      <c r="I1385" t="s">
        <v>0</v>
      </c>
      <c r="K1385" t="s">
        <v>27</v>
      </c>
      <c r="L1385" t="s">
        <v>17</v>
      </c>
      <c r="M1385" t="s">
        <v>289</v>
      </c>
      <c r="N1385" t="s">
        <v>19</v>
      </c>
      <c r="O1385">
        <v>0</v>
      </c>
      <c r="P1385" t="s">
        <v>20</v>
      </c>
      <c r="Q1385" t="s">
        <v>21</v>
      </c>
      <c r="R1385" t="s">
        <v>2561</v>
      </c>
      <c r="S1385" t="s">
        <v>780</v>
      </c>
      <c r="U1385" t="s">
        <v>2561</v>
      </c>
      <c r="V1385">
        <v>43334</v>
      </c>
    </row>
    <row r="1386" spans="1:22" ht="15.75" customHeight="1" x14ac:dyDescent="0.2">
      <c r="A1386">
        <v>43334.67460731481</v>
      </c>
      <c r="B1386" t="s">
        <v>36</v>
      </c>
      <c r="C1386" t="s">
        <v>2755</v>
      </c>
      <c r="D1386">
        <v>58</v>
      </c>
      <c r="E1386">
        <v>38</v>
      </c>
      <c r="F1386">
        <v>5</v>
      </c>
      <c r="G1386" t="s">
        <v>111</v>
      </c>
      <c r="H1386" t="s">
        <v>26</v>
      </c>
      <c r="I1386" t="s">
        <v>0</v>
      </c>
      <c r="K1386" t="s">
        <v>27</v>
      </c>
      <c r="L1386" t="s">
        <v>57</v>
      </c>
      <c r="M1386" t="s">
        <v>289</v>
      </c>
      <c r="N1386" t="s">
        <v>19</v>
      </c>
      <c r="O1386">
        <v>0</v>
      </c>
      <c r="P1386" t="s">
        <v>141</v>
      </c>
      <c r="Q1386" t="s">
        <v>21</v>
      </c>
      <c r="R1386" t="s">
        <v>1234</v>
      </c>
      <c r="S1386" t="s">
        <v>850</v>
      </c>
      <c r="U1386" t="s">
        <v>1234</v>
      </c>
      <c r="V1386">
        <v>43308</v>
      </c>
    </row>
    <row r="1387" spans="1:22" ht="15.75" customHeight="1" x14ac:dyDescent="0.2">
      <c r="A1387">
        <v>43334.67569314815</v>
      </c>
      <c r="B1387" t="s">
        <v>15</v>
      </c>
      <c r="C1387" t="s">
        <v>2756</v>
      </c>
      <c r="D1387">
        <v>33</v>
      </c>
      <c r="E1387" t="s">
        <v>1359</v>
      </c>
      <c r="F1387">
        <v>3</v>
      </c>
      <c r="G1387" s="4" t="s">
        <v>34</v>
      </c>
      <c r="H1387" t="s">
        <v>26</v>
      </c>
      <c r="I1387" t="s">
        <v>0</v>
      </c>
      <c r="K1387" t="s">
        <v>27</v>
      </c>
      <c r="L1387" t="s">
        <v>28</v>
      </c>
      <c r="M1387" t="s">
        <v>94</v>
      </c>
      <c r="N1387" t="s">
        <v>39</v>
      </c>
      <c r="O1387">
        <v>0</v>
      </c>
      <c r="P1387" t="s">
        <v>20</v>
      </c>
      <c r="Q1387" t="s">
        <v>21</v>
      </c>
      <c r="R1387" t="s">
        <v>2561</v>
      </c>
      <c r="S1387" t="s">
        <v>780</v>
      </c>
      <c r="U1387" t="s">
        <v>2561</v>
      </c>
      <c r="V1387">
        <v>43334</v>
      </c>
    </row>
    <row r="1388" spans="1:22" ht="15.75" customHeight="1" x14ac:dyDescent="0.2">
      <c r="A1388">
        <v>43334.676031400464</v>
      </c>
      <c r="B1388" t="s">
        <v>36</v>
      </c>
      <c r="C1388" t="s">
        <v>2757</v>
      </c>
      <c r="D1388">
        <v>57</v>
      </c>
      <c r="E1388">
        <v>34</v>
      </c>
      <c r="F1388">
        <v>5</v>
      </c>
      <c r="G1388" t="s">
        <v>111</v>
      </c>
      <c r="H1388" t="s">
        <v>26</v>
      </c>
      <c r="I1388" t="s">
        <v>0</v>
      </c>
      <c r="K1388" t="s">
        <v>27</v>
      </c>
      <c r="L1388" t="s">
        <v>57</v>
      </c>
      <c r="M1388" t="s">
        <v>457</v>
      </c>
      <c r="N1388" t="s">
        <v>19</v>
      </c>
      <c r="O1388">
        <v>0</v>
      </c>
      <c r="P1388" t="s">
        <v>101</v>
      </c>
      <c r="Q1388" t="s">
        <v>21</v>
      </c>
      <c r="R1388">
        <v>0</v>
      </c>
      <c r="S1388" t="s">
        <v>850</v>
      </c>
      <c r="U1388" t="s">
        <v>1234</v>
      </c>
      <c r="V1388">
        <v>43308</v>
      </c>
    </row>
    <row r="1389" spans="1:22" ht="15.75" customHeight="1" x14ac:dyDescent="0.2">
      <c r="A1389">
        <v>43334.677543877318</v>
      </c>
      <c r="B1389" t="s">
        <v>36</v>
      </c>
      <c r="C1389" t="s">
        <v>2758</v>
      </c>
      <c r="D1389">
        <v>50</v>
      </c>
      <c r="E1389" t="s">
        <v>2238</v>
      </c>
      <c r="F1389">
        <v>5</v>
      </c>
      <c r="G1389" t="s">
        <v>111</v>
      </c>
      <c r="H1389" t="s">
        <v>26</v>
      </c>
      <c r="I1389" t="s">
        <v>0</v>
      </c>
      <c r="K1389" t="s">
        <v>27</v>
      </c>
      <c r="L1389" t="s">
        <v>57</v>
      </c>
      <c r="M1389" t="s">
        <v>457</v>
      </c>
      <c r="N1389" t="s">
        <v>19</v>
      </c>
      <c r="O1389">
        <v>0</v>
      </c>
      <c r="P1389" t="s">
        <v>101</v>
      </c>
      <c r="Q1389" t="s">
        <v>21</v>
      </c>
      <c r="R1389" t="s">
        <v>1234</v>
      </c>
      <c r="S1389" t="s">
        <v>850</v>
      </c>
      <c r="U1389" t="s">
        <v>1234</v>
      </c>
      <c r="V1389">
        <v>43308</v>
      </c>
    </row>
    <row r="1390" spans="1:22" ht="15.75" customHeight="1" x14ac:dyDescent="0.2">
      <c r="A1390">
        <v>43334.677810439811</v>
      </c>
      <c r="B1390" t="s">
        <v>15</v>
      </c>
      <c r="C1390" t="s">
        <v>2759</v>
      </c>
      <c r="D1390">
        <v>30</v>
      </c>
      <c r="E1390" t="s">
        <v>1359</v>
      </c>
      <c r="F1390">
        <v>3</v>
      </c>
      <c r="G1390" s="4" t="s">
        <v>34</v>
      </c>
      <c r="H1390" t="s">
        <v>26</v>
      </c>
      <c r="I1390" t="s">
        <v>0</v>
      </c>
      <c r="K1390" t="s">
        <v>27</v>
      </c>
      <c r="L1390" t="s">
        <v>28</v>
      </c>
      <c r="M1390" t="s">
        <v>94</v>
      </c>
      <c r="N1390" t="s">
        <v>39</v>
      </c>
      <c r="O1390">
        <v>1200</v>
      </c>
      <c r="P1390" t="s">
        <v>294</v>
      </c>
      <c r="Q1390" t="s">
        <v>21</v>
      </c>
      <c r="R1390" t="s">
        <v>2561</v>
      </c>
      <c r="S1390" t="s">
        <v>780</v>
      </c>
      <c r="U1390" t="s">
        <v>2561</v>
      </c>
      <c r="V1390">
        <v>43334</v>
      </c>
    </row>
    <row r="1391" spans="1:22" ht="15.75" customHeight="1" x14ac:dyDescent="0.2">
      <c r="A1391">
        <v>43334.679088715275</v>
      </c>
      <c r="B1391" t="s">
        <v>36</v>
      </c>
      <c r="C1391" t="s">
        <v>2760</v>
      </c>
      <c r="D1391">
        <v>67</v>
      </c>
      <c r="E1391">
        <v>40</v>
      </c>
      <c r="F1391">
        <v>5</v>
      </c>
      <c r="G1391" t="s">
        <v>111</v>
      </c>
      <c r="H1391" t="s">
        <v>26</v>
      </c>
      <c r="I1391" t="s">
        <v>0</v>
      </c>
      <c r="K1391" t="s">
        <v>27</v>
      </c>
      <c r="L1391" t="s">
        <v>57</v>
      </c>
      <c r="M1391" t="s">
        <v>457</v>
      </c>
      <c r="N1391" t="s">
        <v>19</v>
      </c>
      <c r="O1391">
        <v>0</v>
      </c>
      <c r="P1391" t="s">
        <v>101</v>
      </c>
      <c r="Q1391" t="s">
        <v>21</v>
      </c>
      <c r="R1391" t="s">
        <v>1234</v>
      </c>
      <c r="S1391" t="s">
        <v>850</v>
      </c>
      <c r="U1391" t="s">
        <v>1234</v>
      </c>
      <c r="V1391">
        <v>43308</v>
      </c>
    </row>
    <row r="1392" spans="1:22" ht="15.75" customHeight="1" x14ac:dyDescent="0.2">
      <c r="A1392">
        <v>43334.679707916672</v>
      </c>
      <c r="B1392" t="s">
        <v>15</v>
      </c>
      <c r="C1392" t="s">
        <v>2761</v>
      </c>
      <c r="D1392">
        <v>17</v>
      </c>
      <c r="E1392" t="s">
        <v>336</v>
      </c>
      <c r="F1392">
        <v>3</v>
      </c>
      <c r="G1392" s="4" t="s">
        <v>34</v>
      </c>
      <c r="H1392" t="s">
        <v>26</v>
      </c>
      <c r="I1392" t="s">
        <v>0</v>
      </c>
      <c r="K1392" t="s">
        <v>27</v>
      </c>
      <c r="L1392" t="s">
        <v>28</v>
      </c>
      <c r="M1392" t="s">
        <v>94</v>
      </c>
      <c r="N1392" t="s">
        <v>39</v>
      </c>
      <c r="O1392">
        <v>1500</v>
      </c>
      <c r="P1392" t="s">
        <v>294</v>
      </c>
      <c r="Q1392" t="s">
        <v>21</v>
      </c>
      <c r="R1392" t="s">
        <v>2561</v>
      </c>
      <c r="S1392" t="s">
        <v>780</v>
      </c>
      <c r="U1392" t="s">
        <v>2561</v>
      </c>
      <c r="V1392">
        <v>43334</v>
      </c>
    </row>
    <row r="1393" spans="1:22" ht="15.75" customHeight="1" x14ac:dyDescent="0.2">
      <c r="A1393">
        <v>43334.6808106713</v>
      </c>
      <c r="B1393" t="s">
        <v>36</v>
      </c>
      <c r="C1393" t="s">
        <v>2762</v>
      </c>
      <c r="D1393">
        <v>68</v>
      </c>
      <c r="E1393">
        <v>1</v>
      </c>
      <c r="F1393">
        <v>11</v>
      </c>
      <c r="G1393" t="s">
        <v>25</v>
      </c>
      <c r="H1393" t="s">
        <v>26</v>
      </c>
      <c r="I1393" t="s">
        <v>0</v>
      </c>
      <c r="K1393" t="s">
        <v>100</v>
      </c>
      <c r="L1393" t="s">
        <v>17</v>
      </c>
      <c r="M1393" t="s">
        <v>289</v>
      </c>
      <c r="N1393" t="s">
        <v>19</v>
      </c>
      <c r="O1393">
        <v>0</v>
      </c>
      <c r="P1393" t="s">
        <v>757</v>
      </c>
      <c r="Q1393" t="s">
        <v>21</v>
      </c>
      <c r="R1393" t="s">
        <v>613</v>
      </c>
      <c r="S1393" t="s">
        <v>2716</v>
      </c>
      <c r="U1393" t="s">
        <v>1543</v>
      </c>
      <c r="V1393">
        <v>43309</v>
      </c>
    </row>
    <row r="1394" spans="1:22" ht="15.75" customHeight="1" x14ac:dyDescent="0.2">
      <c r="A1394">
        <v>43334.682297754625</v>
      </c>
      <c r="B1394" t="s">
        <v>36</v>
      </c>
      <c r="C1394" t="s">
        <v>2763</v>
      </c>
      <c r="D1394">
        <v>74</v>
      </c>
      <c r="E1394" t="s">
        <v>891</v>
      </c>
      <c r="F1394">
        <v>3</v>
      </c>
      <c r="G1394" s="4" t="s">
        <v>34</v>
      </c>
      <c r="H1394" t="s">
        <v>26</v>
      </c>
      <c r="I1394" t="s">
        <v>0</v>
      </c>
      <c r="K1394" t="s">
        <v>27</v>
      </c>
      <c r="L1394" t="s">
        <v>57</v>
      </c>
      <c r="M1394" t="s">
        <v>457</v>
      </c>
      <c r="N1394" t="s">
        <v>19</v>
      </c>
      <c r="O1394">
        <v>0</v>
      </c>
      <c r="P1394" t="s">
        <v>20</v>
      </c>
      <c r="Q1394" t="s">
        <v>21</v>
      </c>
      <c r="R1394" t="s">
        <v>2561</v>
      </c>
      <c r="S1394" t="s">
        <v>780</v>
      </c>
      <c r="U1394" t="s">
        <v>2561</v>
      </c>
      <c r="V1394">
        <v>43334</v>
      </c>
    </row>
    <row r="1395" spans="1:22" ht="15.75" customHeight="1" x14ac:dyDescent="0.2">
      <c r="A1395">
        <v>43334.682582592592</v>
      </c>
      <c r="B1395" t="s">
        <v>22</v>
      </c>
      <c r="C1395" t="s">
        <v>2764</v>
      </c>
      <c r="D1395">
        <v>25</v>
      </c>
      <c r="E1395" t="s">
        <v>1455</v>
      </c>
      <c r="F1395">
        <v>11</v>
      </c>
      <c r="G1395" t="s">
        <v>25</v>
      </c>
      <c r="H1395" t="s">
        <v>26</v>
      </c>
      <c r="I1395" t="s">
        <v>0</v>
      </c>
      <c r="K1395" t="s">
        <v>103</v>
      </c>
      <c r="L1395" t="s">
        <v>57</v>
      </c>
      <c r="M1395" t="s">
        <v>457</v>
      </c>
      <c r="N1395" t="s">
        <v>19</v>
      </c>
      <c r="O1395">
        <v>0</v>
      </c>
      <c r="P1395" t="s">
        <v>341</v>
      </c>
      <c r="Q1395" t="s">
        <v>21</v>
      </c>
      <c r="R1395" t="s">
        <v>48</v>
      </c>
      <c r="S1395" t="s">
        <v>2716</v>
      </c>
      <c r="U1395" t="s">
        <v>171</v>
      </c>
      <c r="V1395">
        <v>43309</v>
      </c>
    </row>
    <row r="1396" spans="1:22" ht="15.75" customHeight="1" x14ac:dyDescent="0.2">
      <c r="A1396">
        <v>43334.684452222224</v>
      </c>
      <c r="B1396" t="s">
        <v>36</v>
      </c>
      <c r="C1396" t="s">
        <v>2765</v>
      </c>
      <c r="D1396">
        <v>36</v>
      </c>
      <c r="E1396">
        <v>5</v>
      </c>
      <c r="F1396">
        <v>11</v>
      </c>
      <c r="G1396" t="s">
        <v>25</v>
      </c>
      <c r="H1396" t="s">
        <v>26</v>
      </c>
      <c r="I1396" t="s">
        <v>0</v>
      </c>
      <c r="K1396" t="s">
        <v>27</v>
      </c>
      <c r="L1396" t="s">
        <v>28</v>
      </c>
      <c r="M1396" t="s">
        <v>29</v>
      </c>
      <c r="N1396" t="s">
        <v>39</v>
      </c>
      <c r="O1396">
        <v>200</v>
      </c>
      <c r="P1396" t="s">
        <v>101</v>
      </c>
      <c r="Q1396" t="s">
        <v>21</v>
      </c>
      <c r="R1396" t="s">
        <v>932</v>
      </c>
      <c r="S1396" t="s">
        <v>2766</v>
      </c>
      <c r="U1396" t="s">
        <v>903</v>
      </c>
      <c r="V1396">
        <v>43309</v>
      </c>
    </row>
    <row r="1397" spans="1:22" ht="15.75" customHeight="1" x14ac:dyDescent="0.2">
      <c r="A1397">
        <v>43334.685919085648</v>
      </c>
      <c r="B1397" t="s">
        <v>22</v>
      </c>
      <c r="C1397" t="s">
        <v>2767</v>
      </c>
      <c r="D1397">
        <v>19</v>
      </c>
      <c r="E1397">
        <v>149</v>
      </c>
      <c r="F1397">
        <v>11</v>
      </c>
      <c r="G1397" t="s">
        <v>25</v>
      </c>
      <c r="H1397" t="s">
        <v>26</v>
      </c>
      <c r="I1397" t="s">
        <v>0</v>
      </c>
      <c r="K1397" t="s">
        <v>293</v>
      </c>
      <c r="L1397" t="s">
        <v>57</v>
      </c>
      <c r="M1397" t="s">
        <v>457</v>
      </c>
      <c r="N1397" t="s">
        <v>19</v>
      </c>
      <c r="O1397">
        <v>0</v>
      </c>
      <c r="P1397" t="s">
        <v>757</v>
      </c>
      <c r="Q1397" t="s">
        <v>21</v>
      </c>
      <c r="R1397" t="s">
        <v>2768</v>
      </c>
      <c r="S1397" t="s">
        <v>2719</v>
      </c>
      <c r="U1397" t="s">
        <v>202</v>
      </c>
      <c r="V1397">
        <v>43309</v>
      </c>
    </row>
    <row r="1398" spans="1:22" ht="15.75" customHeight="1" x14ac:dyDescent="0.2">
      <c r="A1398">
        <v>43334.688920266199</v>
      </c>
      <c r="B1398" t="s">
        <v>15</v>
      </c>
      <c r="C1398" t="s">
        <v>2769</v>
      </c>
      <c r="D1398">
        <v>25</v>
      </c>
      <c r="E1398" t="s">
        <v>570</v>
      </c>
      <c r="F1398">
        <v>3</v>
      </c>
      <c r="G1398" s="4" t="s">
        <v>34</v>
      </c>
      <c r="H1398" t="s">
        <v>26</v>
      </c>
      <c r="I1398" t="s">
        <v>0</v>
      </c>
      <c r="K1398" t="s">
        <v>27</v>
      </c>
      <c r="L1398" t="s">
        <v>28</v>
      </c>
      <c r="M1398" t="s">
        <v>94</v>
      </c>
      <c r="N1398" t="s">
        <v>39</v>
      </c>
      <c r="O1398">
        <v>1200</v>
      </c>
      <c r="P1398" t="s">
        <v>294</v>
      </c>
      <c r="Q1398" t="s">
        <v>21</v>
      </c>
      <c r="R1398" t="s">
        <v>2561</v>
      </c>
      <c r="S1398" t="s">
        <v>780</v>
      </c>
      <c r="U1398" t="s">
        <v>2561</v>
      </c>
      <c r="V1398">
        <v>43334</v>
      </c>
    </row>
    <row r="1399" spans="1:22" ht="15.75" customHeight="1" x14ac:dyDescent="0.2">
      <c r="A1399">
        <v>43334.690485046296</v>
      </c>
      <c r="B1399" t="s">
        <v>15</v>
      </c>
      <c r="C1399" t="s">
        <v>2770</v>
      </c>
      <c r="D1399">
        <v>19</v>
      </c>
      <c r="E1399" t="s">
        <v>570</v>
      </c>
      <c r="F1399">
        <v>3</v>
      </c>
      <c r="G1399" s="4" t="s">
        <v>34</v>
      </c>
      <c r="H1399" t="s">
        <v>26</v>
      </c>
      <c r="I1399" t="s">
        <v>0</v>
      </c>
      <c r="K1399" t="s">
        <v>27</v>
      </c>
      <c r="L1399" t="s">
        <v>28</v>
      </c>
      <c r="M1399" t="s">
        <v>94</v>
      </c>
      <c r="N1399" t="s">
        <v>39</v>
      </c>
      <c r="O1399">
        <v>1200</v>
      </c>
      <c r="P1399" t="s">
        <v>294</v>
      </c>
      <c r="Q1399" t="s">
        <v>21</v>
      </c>
      <c r="R1399" t="s">
        <v>2561</v>
      </c>
      <c r="S1399" t="s">
        <v>780</v>
      </c>
      <c r="U1399" t="s">
        <v>2561</v>
      </c>
      <c r="V1399">
        <v>43334</v>
      </c>
    </row>
    <row r="1400" spans="1:22" ht="15.75" customHeight="1" x14ac:dyDescent="0.2">
      <c r="A1400">
        <v>43334.691857511571</v>
      </c>
      <c r="B1400" t="s">
        <v>36</v>
      </c>
      <c r="C1400" t="s">
        <v>2771</v>
      </c>
      <c r="D1400">
        <v>45</v>
      </c>
      <c r="E1400" t="s">
        <v>570</v>
      </c>
      <c r="F1400">
        <v>3</v>
      </c>
      <c r="G1400" s="4" t="s">
        <v>34</v>
      </c>
      <c r="H1400" t="s">
        <v>26</v>
      </c>
      <c r="I1400" t="s">
        <v>0</v>
      </c>
      <c r="K1400" t="s">
        <v>27</v>
      </c>
      <c r="L1400" t="s">
        <v>57</v>
      </c>
      <c r="M1400" t="s">
        <v>457</v>
      </c>
      <c r="N1400" t="s">
        <v>19</v>
      </c>
      <c r="O1400">
        <v>0</v>
      </c>
      <c r="P1400" t="s">
        <v>20</v>
      </c>
      <c r="Q1400" t="s">
        <v>21</v>
      </c>
      <c r="R1400" t="s">
        <v>2561</v>
      </c>
      <c r="S1400" t="s">
        <v>780</v>
      </c>
      <c r="U1400" t="s">
        <v>2561</v>
      </c>
      <c r="V1400">
        <v>43334</v>
      </c>
    </row>
    <row r="1401" spans="1:22" ht="15.75" customHeight="1" x14ac:dyDescent="0.2">
      <c r="A1401">
        <v>43334.693076689815</v>
      </c>
      <c r="B1401" t="s">
        <v>15</v>
      </c>
      <c r="C1401" t="s">
        <v>2772</v>
      </c>
      <c r="D1401">
        <v>27</v>
      </c>
      <c r="E1401" t="s">
        <v>570</v>
      </c>
      <c r="F1401">
        <v>3</v>
      </c>
      <c r="G1401" s="4" t="s">
        <v>34</v>
      </c>
      <c r="H1401" t="s">
        <v>26</v>
      </c>
      <c r="I1401" t="s">
        <v>0</v>
      </c>
      <c r="K1401" t="s">
        <v>27</v>
      </c>
      <c r="L1401" t="s">
        <v>28</v>
      </c>
      <c r="M1401" t="s">
        <v>94</v>
      </c>
      <c r="N1401" t="s">
        <v>39</v>
      </c>
      <c r="O1401">
        <v>1500</v>
      </c>
      <c r="P1401" t="s">
        <v>294</v>
      </c>
      <c r="Q1401" t="s">
        <v>21</v>
      </c>
      <c r="R1401" t="s">
        <v>2561</v>
      </c>
      <c r="S1401" t="s">
        <v>780</v>
      </c>
      <c r="U1401" t="s">
        <v>2561</v>
      </c>
      <c r="V1401">
        <v>43334</v>
      </c>
    </row>
    <row r="1402" spans="1:22" ht="15.75" customHeight="1" x14ac:dyDescent="0.2">
      <c r="A1402">
        <v>43334.694469594906</v>
      </c>
      <c r="B1402" t="s">
        <v>36</v>
      </c>
      <c r="C1402" t="s">
        <v>2773</v>
      </c>
      <c r="D1402">
        <v>28</v>
      </c>
      <c r="E1402" t="s">
        <v>570</v>
      </c>
      <c r="F1402">
        <v>3</v>
      </c>
      <c r="G1402" s="4" t="s">
        <v>34</v>
      </c>
      <c r="H1402" t="s">
        <v>26</v>
      </c>
      <c r="I1402" t="s">
        <v>0</v>
      </c>
      <c r="K1402" t="s">
        <v>27</v>
      </c>
      <c r="L1402" t="s">
        <v>57</v>
      </c>
      <c r="M1402" t="s">
        <v>457</v>
      </c>
      <c r="N1402" t="s">
        <v>19</v>
      </c>
      <c r="O1402">
        <v>0</v>
      </c>
      <c r="P1402" t="s">
        <v>20</v>
      </c>
      <c r="Q1402" t="s">
        <v>21</v>
      </c>
      <c r="R1402" t="s">
        <v>2561</v>
      </c>
      <c r="S1402" t="s">
        <v>780</v>
      </c>
      <c r="U1402" t="s">
        <v>2561</v>
      </c>
      <c r="V1402">
        <v>43334</v>
      </c>
    </row>
    <row r="1403" spans="1:22" ht="15.75" customHeight="1" x14ac:dyDescent="0.2">
      <c r="A1403">
        <v>43334.700444918984</v>
      </c>
      <c r="B1403" t="s">
        <v>22</v>
      </c>
      <c r="C1403" t="s">
        <v>2774</v>
      </c>
      <c r="D1403">
        <v>19</v>
      </c>
      <c r="E1403">
        <v>13</v>
      </c>
      <c r="F1403">
        <v>11</v>
      </c>
      <c r="G1403" t="s">
        <v>25</v>
      </c>
      <c r="H1403" t="s">
        <v>26</v>
      </c>
      <c r="I1403" t="s">
        <v>0</v>
      </c>
      <c r="K1403" t="s">
        <v>293</v>
      </c>
      <c r="L1403" t="s">
        <v>57</v>
      </c>
      <c r="M1403" t="s">
        <v>457</v>
      </c>
      <c r="N1403" t="s">
        <v>19</v>
      </c>
      <c r="O1403">
        <v>0</v>
      </c>
      <c r="P1403" t="s">
        <v>294</v>
      </c>
      <c r="Q1403" t="s">
        <v>21</v>
      </c>
      <c r="R1403" t="s">
        <v>694</v>
      </c>
      <c r="S1403" t="s">
        <v>2716</v>
      </c>
      <c r="U1403" t="s">
        <v>171</v>
      </c>
      <c r="V1403">
        <v>43309</v>
      </c>
    </row>
    <row r="1404" spans="1:22" ht="15.75" customHeight="1" x14ac:dyDescent="0.2">
      <c r="A1404">
        <v>43334.701868101853</v>
      </c>
      <c r="B1404" t="s">
        <v>15</v>
      </c>
      <c r="C1404" t="s">
        <v>2775</v>
      </c>
      <c r="D1404">
        <v>19</v>
      </c>
      <c r="E1404">
        <v>20</v>
      </c>
      <c r="F1404">
        <v>11</v>
      </c>
      <c r="G1404" t="s">
        <v>25</v>
      </c>
      <c r="H1404" t="s">
        <v>26</v>
      </c>
      <c r="I1404" t="s">
        <v>0</v>
      </c>
      <c r="K1404" t="s">
        <v>293</v>
      </c>
      <c r="L1404" t="s">
        <v>28</v>
      </c>
      <c r="M1404" t="s">
        <v>29</v>
      </c>
      <c r="N1404" t="s">
        <v>51</v>
      </c>
      <c r="O1404">
        <v>300</v>
      </c>
      <c r="P1404" t="s">
        <v>294</v>
      </c>
      <c r="Q1404" t="s">
        <v>21</v>
      </c>
      <c r="R1404" t="s">
        <v>48</v>
      </c>
      <c r="S1404" t="s">
        <v>2716</v>
      </c>
      <c r="U1404" t="s">
        <v>171</v>
      </c>
      <c r="V1404">
        <v>43309</v>
      </c>
    </row>
    <row r="1405" spans="1:22" ht="15.75" customHeight="1" x14ac:dyDescent="0.2">
      <c r="A1405">
        <v>43334.704272893519</v>
      </c>
      <c r="B1405" t="s">
        <v>36</v>
      </c>
      <c r="C1405" t="s">
        <v>2776</v>
      </c>
      <c r="D1405">
        <v>57</v>
      </c>
      <c r="E1405">
        <v>68</v>
      </c>
      <c r="F1405">
        <v>11</v>
      </c>
      <c r="G1405" t="s">
        <v>25</v>
      </c>
      <c r="H1405" t="s">
        <v>26</v>
      </c>
      <c r="I1405" t="s">
        <v>0</v>
      </c>
      <c r="K1405" t="s">
        <v>27</v>
      </c>
      <c r="L1405" t="s">
        <v>28</v>
      </c>
      <c r="M1405" t="s">
        <v>87</v>
      </c>
      <c r="N1405" t="s">
        <v>51</v>
      </c>
      <c r="O1405">
        <v>200</v>
      </c>
      <c r="P1405" t="s">
        <v>341</v>
      </c>
      <c r="Q1405" t="s">
        <v>21</v>
      </c>
      <c r="R1405" t="s">
        <v>2776</v>
      </c>
      <c r="S1405" t="s">
        <v>2752</v>
      </c>
      <c r="U1405" t="s">
        <v>193</v>
      </c>
      <c r="V1405">
        <v>43309</v>
      </c>
    </row>
    <row r="1406" spans="1:22" ht="15.75" customHeight="1" x14ac:dyDescent="0.2">
      <c r="A1406">
        <v>43334.705852615742</v>
      </c>
      <c r="B1406" t="s">
        <v>15</v>
      </c>
      <c r="C1406" t="s">
        <v>2777</v>
      </c>
      <c r="D1406">
        <v>16</v>
      </c>
      <c r="E1406">
        <v>100</v>
      </c>
      <c r="F1406">
        <v>11</v>
      </c>
      <c r="G1406" t="s">
        <v>25</v>
      </c>
      <c r="H1406" t="s">
        <v>26</v>
      </c>
      <c r="I1406" t="s">
        <v>0</v>
      </c>
      <c r="K1406" t="s">
        <v>293</v>
      </c>
      <c r="L1406" t="s">
        <v>57</v>
      </c>
      <c r="M1406" t="s">
        <v>457</v>
      </c>
      <c r="N1406" t="s">
        <v>19</v>
      </c>
      <c r="O1406">
        <v>0</v>
      </c>
      <c r="P1406" t="s">
        <v>757</v>
      </c>
      <c r="Q1406" t="s">
        <v>21</v>
      </c>
      <c r="R1406" t="s">
        <v>48</v>
      </c>
      <c r="S1406" t="s">
        <v>2716</v>
      </c>
      <c r="U1406" t="s">
        <v>171</v>
      </c>
      <c r="V1406">
        <v>43309</v>
      </c>
    </row>
    <row r="1407" spans="1:22" ht="15.75" customHeight="1" x14ac:dyDescent="0.2">
      <c r="A1407">
        <v>43334.81009767361</v>
      </c>
      <c r="B1407" t="s">
        <v>15</v>
      </c>
      <c r="C1407" t="s">
        <v>2778</v>
      </c>
      <c r="D1407">
        <v>53</v>
      </c>
      <c r="E1407" t="s">
        <v>2779</v>
      </c>
      <c r="F1407">
        <v>13</v>
      </c>
      <c r="G1407" s="4" t="s">
        <v>34</v>
      </c>
      <c r="H1407" t="s">
        <v>26</v>
      </c>
      <c r="I1407" t="s">
        <v>0</v>
      </c>
      <c r="K1407" t="s">
        <v>27</v>
      </c>
      <c r="L1407" t="s">
        <v>17</v>
      </c>
      <c r="M1407" t="s">
        <v>289</v>
      </c>
      <c r="N1407" t="s">
        <v>19</v>
      </c>
      <c r="O1407">
        <v>0</v>
      </c>
      <c r="P1407" t="s">
        <v>20</v>
      </c>
      <c r="Q1407" t="s">
        <v>21</v>
      </c>
      <c r="R1407" t="s">
        <v>2780</v>
      </c>
      <c r="S1407" t="s">
        <v>2781</v>
      </c>
      <c r="U1407" t="s">
        <v>2780</v>
      </c>
      <c r="V1407">
        <v>43334</v>
      </c>
    </row>
    <row r="1408" spans="1:22" ht="15.75" customHeight="1" x14ac:dyDescent="0.2">
      <c r="A1408">
        <v>43334.814201817135</v>
      </c>
      <c r="B1408" t="s">
        <v>36</v>
      </c>
      <c r="C1408" t="s">
        <v>2782</v>
      </c>
      <c r="D1408">
        <v>47</v>
      </c>
      <c r="E1408">
        <v>59</v>
      </c>
      <c r="F1408">
        <v>13</v>
      </c>
      <c r="G1408" s="4" t="s">
        <v>34</v>
      </c>
      <c r="H1408" t="s">
        <v>26</v>
      </c>
      <c r="I1408" t="s">
        <v>0</v>
      </c>
      <c r="K1408" t="s">
        <v>27</v>
      </c>
      <c r="L1408" t="s">
        <v>57</v>
      </c>
      <c r="M1408" t="s">
        <v>457</v>
      </c>
      <c r="N1408" t="s">
        <v>19</v>
      </c>
      <c r="O1408">
        <v>0</v>
      </c>
      <c r="P1408" t="s">
        <v>210</v>
      </c>
      <c r="Q1408" t="s">
        <v>21</v>
      </c>
      <c r="R1408" t="s">
        <v>2780</v>
      </c>
      <c r="S1408" t="s">
        <v>2781</v>
      </c>
      <c r="U1408" t="s">
        <v>2780</v>
      </c>
      <c r="V1408">
        <v>43334</v>
      </c>
    </row>
    <row r="1409" spans="1:22" ht="15.75" customHeight="1" x14ac:dyDescent="0.2">
      <c r="A1409">
        <v>43334.817897743051</v>
      </c>
      <c r="B1409" t="s">
        <v>22</v>
      </c>
      <c r="C1409" t="s">
        <v>2783</v>
      </c>
      <c r="D1409">
        <v>35</v>
      </c>
      <c r="E1409" t="s">
        <v>1214</v>
      </c>
      <c r="F1409">
        <v>13</v>
      </c>
      <c r="G1409" s="4" t="s">
        <v>34</v>
      </c>
      <c r="H1409" t="s">
        <v>26</v>
      </c>
      <c r="I1409" t="s">
        <v>0</v>
      </c>
      <c r="K1409" t="s">
        <v>16</v>
      </c>
      <c r="L1409" t="s">
        <v>57</v>
      </c>
      <c r="M1409" t="s">
        <v>457</v>
      </c>
      <c r="N1409" t="s">
        <v>19</v>
      </c>
      <c r="O1409">
        <v>0</v>
      </c>
      <c r="P1409" t="s">
        <v>758</v>
      </c>
      <c r="Q1409" t="s">
        <v>21</v>
      </c>
      <c r="R1409" t="s">
        <v>2780</v>
      </c>
      <c r="S1409" t="s">
        <v>2781</v>
      </c>
      <c r="U1409" t="s">
        <v>2780</v>
      </c>
      <c r="V1409">
        <v>43334</v>
      </c>
    </row>
    <row r="1410" spans="1:22" ht="15.75" customHeight="1" x14ac:dyDescent="0.2">
      <c r="A1410">
        <v>43334.822589236108</v>
      </c>
      <c r="B1410" t="s">
        <v>36</v>
      </c>
      <c r="C1410" t="s">
        <v>2784</v>
      </c>
      <c r="D1410">
        <v>42</v>
      </c>
      <c r="E1410" t="s">
        <v>1561</v>
      </c>
      <c r="F1410">
        <v>13</v>
      </c>
      <c r="G1410" s="4" t="s">
        <v>34</v>
      </c>
      <c r="H1410" t="s">
        <v>26</v>
      </c>
      <c r="I1410" t="s">
        <v>0</v>
      </c>
      <c r="K1410" t="s">
        <v>27</v>
      </c>
      <c r="L1410" t="s">
        <v>57</v>
      </c>
      <c r="M1410" t="s">
        <v>457</v>
      </c>
      <c r="N1410" t="s">
        <v>19</v>
      </c>
      <c r="O1410">
        <v>0</v>
      </c>
      <c r="P1410" t="s">
        <v>101</v>
      </c>
      <c r="Q1410" t="s">
        <v>21</v>
      </c>
      <c r="R1410" t="s">
        <v>2785</v>
      </c>
      <c r="S1410" t="s">
        <v>2781</v>
      </c>
      <c r="U1410" t="s">
        <v>2780</v>
      </c>
      <c r="V1410">
        <v>43334</v>
      </c>
    </row>
    <row r="1411" spans="1:22" ht="15.75" customHeight="1" x14ac:dyDescent="0.2">
      <c r="A1411">
        <v>43334.833980081021</v>
      </c>
      <c r="B1411" t="s">
        <v>36</v>
      </c>
      <c r="C1411" t="s">
        <v>2786</v>
      </c>
      <c r="D1411">
        <v>75</v>
      </c>
      <c r="E1411">
        <v>25</v>
      </c>
      <c r="F1411">
        <v>2</v>
      </c>
      <c r="G1411" t="s">
        <v>25</v>
      </c>
      <c r="H1411" t="s">
        <v>26</v>
      </c>
      <c r="I1411" t="s">
        <v>0</v>
      </c>
      <c r="K1411" t="s">
        <v>27</v>
      </c>
      <c r="L1411" t="s">
        <v>57</v>
      </c>
      <c r="M1411" t="s">
        <v>457</v>
      </c>
      <c r="N1411" t="s">
        <v>19</v>
      </c>
      <c r="O1411">
        <v>0</v>
      </c>
      <c r="P1411" t="s">
        <v>200</v>
      </c>
      <c r="Q1411" t="s">
        <v>21</v>
      </c>
      <c r="R1411" t="s">
        <v>2787</v>
      </c>
      <c r="S1411" t="s">
        <v>369</v>
      </c>
      <c r="U1411" t="s">
        <v>2788</v>
      </c>
      <c r="V1411">
        <v>43334</v>
      </c>
    </row>
    <row r="1412" spans="1:22" ht="15.75" customHeight="1" x14ac:dyDescent="0.2">
      <c r="A1412">
        <v>43334.861979525464</v>
      </c>
      <c r="B1412" t="s">
        <v>36</v>
      </c>
      <c r="C1412" t="s">
        <v>2789</v>
      </c>
      <c r="D1412">
        <v>44</v>
      </c>
      <c r="E1412" t="s">
        <v>2790</v>
      </c>
      <c r="F1412">
        <v>6</v>
      </c>
      <c r="G1412" t="s">
        <v>111</v>
      </c>
      <c r="H1412" t="s">
        <v>26</v>
      </c>
      <c r="I1412" t="s">
        <v>0</v>
      </c>
      <c r="K1412" t="s">
        <v>50</v>
      </c>
      <c r="L1412" t="s">
        <v>57</v>
      </c>
      <c r="M1412" t="s">
        <v>289</v>
      </c>
      <c r="N1412" t="s">
        <v>19</v>
      </c>
      <c r="O1412">
        <v>0</v>
      </c>
      <c r="P1412" t="s">
        <v>101</v>
      </c>
      <c r="Q1412" t="s">
        <v>21</v>
      </c>
      <c r="R1412" t="s">
        <v>1234</v>
      </c>
      <c r="S1412" t="s">
        <v>2559</v>
      </c>
      <c r="U1412" t="s">
        <v>1234</v>
      </c>
      <c r="V1412">
        <v>43308</v>
      </c>
    </row>
    <row r="1413" spans="1:22" ht="15.75" customHeight="1" x14ac:dyDescent="0.2">
      <c r="A1413">
        <v>43334.863766770832</v>
      </c>
      <c r="B1413" t="s">
        <v>36</v>
      </c>
      <c r="C1413" t="s">
        <v>2791</v>
      </c>
      <c r="D1413">
        <v>50</v>
      </c>
      <c r="E1413" t="s">
        <v>448</v>
      </c>
      <c r="F1413">
        <v>6</v>
      </c>
      <c r="G1413" t="s">
        <v>111</v>
      </c>
      <c r="H1413" t="s">
        <v>26</v>
      </c>
      <c r="I1413" t="s">
        <v>0</v>
      </c>
      <c r="K1413" t="s">
        <v>27</v>
      </c>
      <c r="L1413" t="s">
        <v>57</v>
      </c>
      <c r="M1413" t="s">
        <v>457</v>
      </c>
      <c r="N1413" t="s">
        <v>19</v>
      </c>
      <c r="O1413">
        <v>0</v>
      </c>
      <c r="P1413" t="s">
        <v>141</v>
      </c>
      <c r="Q1413" t="s">
        <v>21</v>
      </c>
      <c r="R1413" t="s">
        <v>1234</v>
      </c>
      <c r="S1413" t="s">
        <v>2559</v>
      </c>
      <c r="U1413" t="s">
        <v>1234</v>
      </c>
      <c r="V1413">
        <v>43308</v>
      </c>
    </row>
    <row r="1414" spans="1:22" ht="15.75" customHeight="1" x14ac:dyDescent="0.2">
      <c r="A1414">
        <v>43334.865349467596</v>
      </c>
      <c r="B1414" t="s">
        <v>36</v>
      </c>
      <c r="C1414" t="s">
        <v>2792</v>
      </c>
      <c r="D1414">
        <v>52</v>
      </c>
      <c r="E1414" t="s">
        <v>220</v>
      </c>
      <c r="F1414">
        <v>6</v>
      </c>
      <c r="G1414" t="s">
        <v>111</v>
      </c>
      <c r="H1414" t="s">
        <v>26</v>
      </c>
      <c r="I1414" t="s">
        <v>0</v>
      </c>
      <c r="K1414" t="s">
        <v>27</v>
      </c>
      <c r="L1414" t="s">
        <v>57</v>
      </c>
      <c r="M1414" t="s">
        <v>457</v>
      </c>
      <c r="N1414" t="s">
        <v>19</v>
      </c>
      <c r="O1414">
        <v>0</v>
      </c>
      <c r="P1414" t="s">
        <v>101</v>
      </c>
      <c r="Q1414" t="s">
        <v>21</v>
      </c>
      <c r="R1414" t="s">
        <v>1234</v>
      </c>
      <c r="S1414" t="s">
        <v>850</v>
      </c>
      <c r="U1414" t="s">
        <v>1234</v>
      </c>
      <c r="V1414">
        <v>43308</v>
      </c>
    </row>
    <row r="1415" spans="1:22" ht="15.75" customHeight="1" x14ac:dyDescent="0.2">
      <c r="A1415">
        <v>43334.866900891204</v>
      </c>
      <c r="B1415" t="s">
        <v>36</v>
      </c>
      <c r="C1415" t="s">
        <v>2793</v>
      </c>
      <c r="D1415">
        <v>61</v>
      </c>
      <c r="E1415" t="s">
        <v>463</v>
      </c>
      <c r="F1415">
        <v>6</v>
      </c>
      <c r="G1415" t="s">
        <v>111</v>
      </c>
      <c r="H1415" t="s">
        <v>26</v>
      </c>
      <c r="I1415" t="s">
        <v>0</v>
      </c>
      <c r="K1415" t="s">
        <v>27</v>
      </c>
      <c r="L1415" t="s">
        <v>57</v>
      </c>
      <c r="M1415" t="s">
        <v>457</v>
      </c>
      <c r="N1415" t="s">
        <v>19</v>
      </c>
      <c r="O1415">
        <v>0</v>
      </c>
      <c r="P1415" t="s">
        <v>294</v>
      </c>
      <c r="Q1415" t="s">
        <v>21</v>
      </c>
      <c r="R1415" t="s">
        <v>1234</v>
      </c>
      <c r="S1415" t="s">
        <v>850</v>
      </c>
      <c r="U1415" t="s">
        <v>1234</v>
      </c>
      <c r="V1415">
        <v>43308</v>
      </c>
    </row>
    <row r="1416" spans="1:22" ht="15.75" customHeight="1" x14ac:dyDescent="0.2">
      <c r="A1416">
        <v>43334.868531874999</v>
      </c>
      <c r="B1416" t="s">
        <v>36</v>
      </c>
      <c r="C1416" t="s">
        <v>2794</v>
      </c>
      <c r="D1416">
        <v>47</v>
      </c>
      <c r="E1416">
        <v>40</v>
      </c>
      <c r="F1416">
        <v>6</v>
      </c>
      <c r="G1416" t="s">
        <v>111</v>
      </c>
      <c r="H1416" t="s">
        <v>26</v>
      </c>
      <c r="I1416" t="s">
        <v>0</v>
      </c>
      <c r="K1416" t="s">
        <v>27</v>
      </c>
      <c r="L1416" t="s">
        <v>57</v>
      </c>
      <c r="M1416" t="s">
        <v>457</v>
      </c>
      <c r="N1416" t="s">
        <v>19</v>
      </c>
      <c r="O1416">
        <v>0</v>
      </c>
      <c r="P1416" t="s">
        <v>101</v>
      </c>
      <c r="Q1416" t="s">
        <v>21</v>
      </c>
      <c r="R1416" t="s">
        <v>1234</v>
      </c>
      <c r="S1416" t="s">
        <v>2559</v>
      </c>
      <c r="U1416" t="s">
        <v>1234</v>
      </c>
      <c r="V1416">
        <v>43308</v>
      </c>
    </row>
    <row r="1417" spans="1:22" ht="15.75" customHeight="1" x14ac:dyDescent="0.2">
      <c r="A1417">
        <v>43334.870992719909</v>
      </c>
      <c r="B1417" t="s">
        <v>36</v>
      </c>
      <c r="C1417" t="s">
        <v>2795</v>
      </c>
      <c r="D1417">
        <v>47</v>
      </c>
      <c r="E1417" t="s">
        <v>1548</v>
      </c>
      <c r="F1417">
        <v>6</v>
      </c>
      <c r="G1417" t="s">
        <v>111</v>
      </c>
      <c r="H1417" t="s">
        <v>26</v>
      </c>
      <c r="I1417" t="s">
        <v>0</v>
      </c>
      <c r="K1417" t="s">
        <v>27</v>
      </c>
      <c r="L1417" t="s">
        <v>57</v>
      </c>
      <c r="M1417" t="s">
        <v>457</v>
      </c>
      <c r="N1417" t="s">
        <v>19</v>
      </c>
      <c r="O1417">
        <v>0</v>
      </c>
      <c r="P1417" t="s">
        <v>101</v>
      </c>
      <c r="Q1417" t="s">
        <v>21</v>
      </c>
      <c r="R1417" t="s">
        <v>1234</v>
      </c>
      <c r="S1417" t="s">
        <v>850</v>
      </c>
      <c r="U1417" t="s">
        <v>1234</v>
      </c>
      <c r="V1417">
        <v>43308</v>
      </c>
    </row>
    <row r="1418" spans="1:22" ht="15.75" customHeight="1" x14ac:dyDescent="0.2">
      <c r="A1418">
        <v>43334.872403402776</v>
      </c>
      <c r="B1418" t="s">
        <v>36</v>
      </c>
      <c r="C1418" t="s">
        <v>2796</v>
      </c>
      <c r="D1418">
        <v>36</v>
      </c>
      <c r="E1418">
        <v>10</v>
      </c>
      <c r="F1418">
        <v>6</v>
      </c>
      <c r="G1418" t="s">
        <v>111</v>
      </c>
      <c r="H1418" t="s">
        <v>26</v>
      </c>
      <c r="I1418" t="s">
        <v>0</v>
      </c>
      <c r="K1418" t="s">
        <v>27</v>
      </c>
      <c r="L1418" t="s">
        <v>57</v>
      </c>
      <c r="M1418" t="s">
        <v>457</v>
      </c>
      <c r="N1418" t="s">
        <v>19</v>
      </c>
      <c r="O1418">
        <v>0</v>
      </c>
      <c r="P1418" t="s">
        <v>101</v>
      </c>
      <c r="Q1418" t="s">
        <v>21</v>
      </c>
      <c r="R1418" t="s">
        <v>1234</v>
      </c>
      <c r="S1418" t="s">
        <v>850</v>
      </c>
      <c r="U1418" t="s">
        <v>1234</v>
      </c>
      <c r="V1418">
        <v>43308</v>
      </c>
    </row>
    <row r="1419" spans="1:22" ht="15.75" customHeight="1" x14ac:dyDescent="0.2">
      <c r="A1419">
        <v>43334.87438789352</v>
      </c>
      <c r="B1419" t="s">
        <v>22</v>
      </c>
      <c r="C1419" t="s">
        <v>2387</v>
      </c>
      <c r="D1419">
        <v>32</v>
      </c>
      <c r="E1419">
        <v>21</v>
      </c>
      <c r="F1419">
        <v>6</v>
      </c>
      <c r="G1419" t="s">
        <v>111</v>
      </c>
      <c r="H1419" t="s">
        <v>26</v>
      </c>
      <c r="I1419" t="s">
        <v>0</v>
      </c>
      <c r="K1419" t="s">
        <v>27</v>
      </c>
      <c r="L1419" t="s">
        <v>57</v>
      </c>
      <c r="M1419" t="s">
        <v>457</v>
      </c>
      <c r="N1419" t="s">
        <v>19</v>
      </c>
      <c r="O1419">
        <v>0</v>
      </c>
      <c r="P1419" t="s">
        <v>294</v>
      </c>
      <c r="Q1419" t="s">
        <v>21</v>
      </c>
      <c r="R1419" t="s">
        <v>1234</v>
      </c>
      <c r="S1419" t="s">
        <v>850</v>
      </c>
      <c r="U1419" t="s">
        <v>1234</v>
      </c>
      <c r="V1419">
        <v>43308</v>
      </c>
    </row>
    <row r="1420" spans="1:22" ht="15.75" customHeight="1" x14ac:dyDescent="0.2">
      <c r="A1420">
        <v>43334.876013877314</v>
      </c>
      <c r="B1420" t="s">
        <v>22</v>
      </c>
      <c r="C1420" t="s">
        <v>2797</v>
      </c>
      <c r="D1420">
        <v>22</v>
      </c>
      <c r="E1420" t="s">
        <v>2798</v>
      </c>
      <c r="F1420">
        <v>6</v>
      </c>
      <c r="G1420" t="s">
        <v>111</v>
      </c>
      <c r="H1420" t="s">
        <v>26</v>
      </c>
      <c r="I1420" t="s">
        <v>0</v>
      </c>
      <c r="K1420" t="s">
        <v>27</v>
      </c>
      <c r="L1420" t="s">
        <v>57</v>
      </c>
      <c r="M1420" t="s">
        <v>457</v>
      </c>
      <c r="N1420" t="s">
        <v>19</v>
      </c>
      <c r="O1420">
        <v>0</v>
      </c>
      <c r="P1420" t="s">
        <v>20</v>
      </c>
      <c r="Q1420" t="s">
        <v>21</v>
      </c>
      <c r="R1420" t="s">
        <v>1234</v>
      </c>
      <c r="S1420" t="s">
        <v>850</v>
      </c>
      <c r="U1420" t="s">
        <v>1234</v>
      </c>
      <c r="V1420">
        <v>43308</v>
      </c>
    </row>
    <row r="1421" spans="1:22" ht="15.75" customHeight="1" x14ac:dyDescent="0.2">
      <c r="A1421">
        <v>43334.877489108796</v>
      </c>
      <c r="B1421" t="s">
        <v>36</v>
      </c>
      <c r="C1421" t="s">
        <v>2799</v>
      </c>
      <c r="D1421">
        <v>48</v>
      </c>
      <c r="E1421" t="s">
        <v>1534</v>
      </c>
      <c r="F1421">
        <v>6</v>
      </c>
      <c r="G1421" t="s">
        <v>111</v>
      </c>
      <c r="H1421" t="s">
        <v>26</v>
      </c>
      <c r="I1421" t="s">
        <v>0</v>
      </c>
      <c r="K1421" t="s">
        <v>27</v>
      </c>
      <c r="L1421" t="s">
        <v>57</v>
      </c>
      <c r="M1421" t="s">
        <v>457</v>
      </c>
      <c r="N1421" t="s">
        <v>19</v>
      </c>
      <c r="O1421">
        <v>0</v>
      </c>
      <c r="P1421" t="s">
        <v>101</v>
      </c>
      <c r="Q1421" t="s">
        <v>21</v>
      </c>
      <c r="R1421" t="s">
        <v>1234</v>
      </c>
      <c r="S1421" t="s">
        <v>850</v>
      </c>
      <c r="U1421" t="s">
        <v>1234</v>
      </c>
      <c r="V1421">
        <v>43308</v>
      </c>
    </row>
    <row r="1422" spans="1:22" ht="15.75" customHeight="1" x14ac:dyDescent="0.2">
      <c r="A1422">
        <v>43334.878917743059</v>
      </c>
      <c r="B1422" t="s">
        <v>36</v>
      </c>
      <c r="C1422" t="s">
        <v>2800</v>
      </c>
      <c r="D1422">
        <v>63</v>
      </c>
      <c r="E1422" t="s">
        <v>552</v>
      </c>
      <c r="F1422">
        <v>7</v>
      </c>
      <c r="G1422" t="s">
        <v>111</v>
      </c>
      <c r="H1422" t="s">
        <v>26</v>
      </c>
      <c r="I1422" t="s">
        <v>0</v>
      </c>
      <c r="K1422" t="s">
        <v>27</v>
      </c>
      <c r="L1422" t="s">
        <v>57</v>
      </c>
      <c r="M1422" t="s">
        <v>457</v>
      </c>
      <c r="N1422" t="s">
        <v>19</v>
      </c>
      <c r="O1422">
        <v>0</v>
      </c>
      <c r="P1422" t="s">
        <v>101</v>
      </c>
      <c r="Q1422" t="s">
        <v>21</v>
      </c>
      <c r="R1422" t="s">
        <v>1234</v>
      </c>
      <c r="S1422" t="s">
        <v>850</v>
      </c>
      <c r="U1422" t="s">
        <v>1234</v>
      </c>
      <c r="V1422">
        <v>43308</v>
      </c>
    </row>
    <row r="1423" spans="1:22" ht="15.75" customHeight="1" x14ac:dyDescent="0.2">
      <c r="A1423">
        <v>43334.880359664356</v>
      </c>
      <c r="B1423" t="s">
        <v>36</v>
      </c>
      <c r="C1423" t="s">
        <v>2801</v>
      </c>
      <c r="D1423">
        <v>50</v>
      </c>
      <c r="E1423">
        <v>43</v>
      </c>
      <c r="F1423">
        <v>7</v>
      </c>
      <c r="G1423" t="s">
        <v>111</v>
      </c>
      <c r="H1423" t="s">
        <v>26</v>
      </c>
      <c r="I1423" t="s">
        <v>0</v>
      </c>
      <c r="K1423" t="s">
        <v>27</v>
      </c>
      <c r="L1423" t="s">
        <v>57</v>
      </c>
      <c r="M1423" t="s">
        <v>457</v>
      </c>
      <c r="N1423" t="s">
        <v>19</v>
      </c>
      <c r="O1423">
        <v>0</v>
      </c>
      <c r="P1423" t="s">
        <v>101</v>
      </c>
      <c r="Q1423" t="s">
        <v>21</v>
      </c>
      <c r="R1423" t="s">
        <v>1234</v>
      </c>
      <c r="S1423" t="s">
        <v>850</v>
      </c>
      <c r="U1423" t="s">
        <v>1234</v>
      </c>
      <c r="V1423">
        <v>43308</v>
      </c>
    </row>
    <row r="1424" spans="1:22" ht="15.75" customHeight="1" x14ac:dyDescent="0.2">
      <c r="A1424">
        <v>43334.884150868056</v>
      </c>
      <c r="B1424" t="s">
        <v>22</v>
      </c>
      <c r="C1424" t="s">
        <v>2802</v>
      </c>
      <c r="D1424">
        <v>56</v>
      </c>
      <c r="E1424">
        <v>24</v>
      </c>
      <c r="F1424">
        <v>8</v>
      </c>
      <c r="G1424" t="s">
        <v>111</v>
      </c>
      <c r="H1424" t="s">
        <v>26</v>
      </c>
      <c r="I1424" t="s">
        <v>0</v>
      </c>
      <c r="K1424" t="s">
        <v>27</v>
      </c>
      <c r="L1424" t="s">
        <v>57</v>
      </c>
      <c r="M1424" t="s">
        <v>457</v>
      </c>
      <c r="N1424" t="s">
        <v>19</v>
      </c>
      <c r="O1424">
        <v>0</v>
      </c>
      <c r="P1424" t="s">
        <v>101</v>
      </c>
      <c r="Q1424" t="s">
        <v>21</v>
      </c>
      <c r="R1424" t="s">
        <v>1234</v>
      </c>
      <c r="S1424" t="s">
        <v>2559</v>
      </c>
      <c r="U1424" t="s">
        <v>1234</v>
      </c>
      <c r="V1424">
        <v>43308</v>
      </c>
    </row>
    <row r="1425" spans="1:22" ht="15.75" customHeight="1" x14ac:dyDescent="0.2">
      <c r="A1425">
        <v>43334.885867604171</v>
      </c>
      <c r="B1425" t="s">
        <v>22</v>
      </c>
      <c r="C1425" t="s">
        <v>2803</v>
      </c>
      <c r="D1425">
        <v>33</v>
      </c>
      <c r="E1425">
        <v>14</v>
      </c>
      <c r="F1425">
        <v>8</v>
      </c>
      <c r="G1425" t="s">
        <v>111</v>
      </c>
      <c r="H1425" t="s">
        <v>26</v>
      </c>
      <c r="I1425" t="s">
        <v>0</v>
      </c>
      <c r="K1425" t="s">
        <v>27</v>
      </c>
      <c r="L1425" t="s">
        <v>57</v>
      </c>
      <c r="M1425" t="s">
        <v>457</v>
      </c>
      <c r="N1425" t="s">
        <v>19</v>
      </c>
      <c r="O1425">
        <v>0</v>
      </c>
      <c r="P1425" t="s">
        <v>294</v>
      </c>
      <c r="Q1425" t="s">
        <v>21</v>
      </c>
      <c r="R1425" t="s">
        <v>1234</v>
      </c>
      <c r="S1425" t="s">
        <v>850</v>
      </c>
      <c r="U1425" t="s">
        <v>1234</v>
      </c>
      <c r="V1425">
        <v>43308</v>
      </c>
    </row>
    <row r="1426" spans="1:22" ht="15.75" customHeight="1" x14ac:dyDescent="0.2">
      <c r="A1426">
        <v>43334.887271990738</v>
      </c>
      <c r="B1426" t="s">
        <v>36</v>
      </c>
      <c r="C1426" t="s">
        <v>2804</v>
      </c>
      <c r="D1426">
        <v>48</v>
      </c>
      <c r="E1426">
        <v>30</v>
      </c>
      <c r="F1426">
        <v>8</v>
      </c>
      <c r="G1426" t="s">
        <v>111</v>
      </c>
      <c r="H1426" t="s">
        <v>26</v>
      </c>
      <c r="I1426" t="s">
        <v>0</v>
      </c>
      <c r="K1426" t="s">
        <v>27</v>
      </c>
      <c r="L1426" t="s">
        <v>57</v>
      </c>
      <c r="M1426" t="s">
        <v>457</v>
      </c>
      <c r="N1426" t="s">
        <v>19</v>
      </c>
      <c r="O1426">
        <v>0</v>
      </c>
      <c r="P1426" t="s">
        <v>101</v>
      </c>
      <c r="Q1426" t="s">
        <v>21</v>
      </c>
      <c r="R1426" t="s">
        <v>1234</v>
      </c>
      <c r="S1426" t="s">
        <v>850</v>
      </c>
      <c r="U1426" t="s">
        <v>1234</v>
      </c>
      <c r="V1426">
        <v>43308</v>
      </c>
    </row>
    <row r="1427" spans="1:22" ht="15.75" customHeight="1" x14ac:dyDescent="0.2">
      <c r="A1427">
        <v>43334.8887105787</v>
      </c>
      <c r="B1427" t="s">
        <v>36</v>
      </c>
      <c r="C1427" t="s">
        <v>2805</v>
      </c>
      <c r="D1427">
        <v>59</v>
      </c>
      <c r="E1427">
        <v>8</v>
      </c>
      <c r="F1427">
        <v>8</v>
      </c>
      <c r="G1427" t="s">
        <v>111</v>
      </c>
      <c r="H1427" t="s">
        <v>26</v>
      </c>
      <c r="I1427" t="s">
        <v>0</v>
      </c>
      <c r="K1427" t="s">
        <v>27</v>
      </c>
      <c r="L1427" t="s">
        <v>57</v>
      </c>
      <c r="M1427" t="s">
        <v>457</v>
      </c>
      <c r="N1427" t="s">
        <v>19</v>
      </c>
      <c r="O1427">
        <v>0</v>
      </c>
      <c r="P1427" t="s">
        <v>101</v>
      </c>
      <c r="Q1427" t="s">
        <v>21</v>
      </c>
      <c r="R1427" t="s">
        <v>1234</v>
      </c>
      <c r="S1427" t="s">
        <v>850</v>
      </c>
      <c r="U1427" t="s">
        <v>1234</v>
      </c>
      <c r="V1427">
        <v>43308</v>
      </c>
    </row>
    <row r="1428" spans="1:22" ht="15.75" customHeight="1" x14ac:dyDescent="0.2">
      <c r="A1428">
        <v>43334.890084317129</v>
      </c>
      <c r="B1428" t="s">
        <v>22</v>
      </c>
      <c r="C1428" t="s">
        <v>2806</v>
      </c>
      <c r="D1428">
        <v>25</v>
      </c>
      <c r="E1428" t="s">
        <v>1560</v>
      </c>
      <c r="F1428">
        <v>8</v>
      </c>
      <c r="G1428" t="s">
        <v>111</v>
      </c>
      <c r="H1428" t="s">
        <v>26</v>
      </c>
      <c r="I1428" t="s">
        <v>0</v>
      </c>
      <c r="K1428" t="s">
        <v>100</v>
      </c>
      <c r="L1428" t="s">
        <v>57</v>
      </c>
      <c r="M1428" t="s">
        <v>457</v>
      </c>
      <c r="N1428" t="s">
        <v>19</v>
      </c>
      <c r="O1428">
        <v>0</v>
      </c>
      <c r="P1428" t="s">
        <v>101</v>
      </c>
      <c r="Q1428" t="s">
        <v>21</v>
      </c>
      <c r="R1428" t="s">
        <v>1234</v>
      </c>
      <c r="S1428" t="s">
        <v>2807</v>
      </c>
      <c r="U1428" t="s">
        <v>1234</v>
      </c>
      <c r="V1428">
        <v>43308</v>
      </c>
    </row>
    <row r="1429" spans="1:22" ht="15.75" customHeight="1" x14ac:dyDescent="0.2">
      <c r="A1429">
        <v>43334.893581585653</v>
      </c>
      <c r="B1429" t="s">
        <v>15</v>
      </c>
      <c r="C1429" t="s">
        <v>2808</v>
      </c>
      <c r="D1429">
        <v>60</v>
      </c>
      <c r="E1429">
        <v>12</v>
      </c>
      <c r="F1429">
        <v>6</v>
      </c>
      <c r="G1429" t="s">
        <v>25</v>
      </c>
      <c r="H1429" t="s">
        <v>26</v>
      </c>
      <c r="I1429" t="s">
        <v>0</v>
      </c>
      <c r="K1429" t="s">
        <v>27</v>
      </c>
      <c r="L1429" t="s">
        <v>28</v>
      </c>
      <c r="M1429" t="s">
        <v>29</v>
      </c>
      <c r="N1429" t="s">
        <v>51</v>
      </c>
      <c r="O1429">
        <v>200</v>
      </c>
      <c r="P1429" t="s">
        <v>757</v>
      </c>
      <c r="Q1429" t="s">
        <v>21</v>
      </c>
      <c r="R1429" t="s">
        <v>2809</v>
      </c>
      <c r="S1429" t="s">
        <v>2660</v>
      </c>
      <c r="U1429" t="s">
        <v>483</v>
      </c>
      <c r="V1429">
        <v>43309</v>
      </c>
    </row>
    <row r="1430" spans="1:22" ht="15.75" customHeight="1" x14ac:dyDescent="0.2">
      <c r="A1430">
        <v>43334.895132453705</v>
      </c>
      <c r="B1430" t="s">
        <v>36</v>
      </c>
      <c r="C1430" t="s">
        <v>2810</v>
      </c>
      <c r="D1430">
        <v>41</v>
      </c>
      <c r="E1430" t="s">
        <v>463</v>
      </c>
      <c r="F1430">
        <v>6</v>
      </c>
      <c r="G1430" t="s">
        <v>25</v>
      </c>
      <c r="H1430" t="s">
        <v>26</v>
      </c>
      <c r="I1430" t="s">
        <v>0</v>
      </c>
      <c r="K1430" t="s">
        <v>27</v>
      </c>
      <c r="L1430" t="s">
        <v>28</v>
      </c>
      <c r="M1430" t="s">
        <v>29</v>
      </c>
      <c r="N1430" t="s">
        <v>51</v>
      </c>
      <c r="O1430">
        <v>200</v>
      </c>
      <c r="P1430" t="s">
        <v>341</v>
      </c>
      <c r="Q1430" t="s">
        <v>21</v>
      </c>
      <c r="R1430" t="s">
        <v>2811</v>
      </c>
      <c r="S1430" t="s">
        <v>2660</v>
      </c>
      <c r="U1430" t="s">
        <v>474</v>
      </c>
      <c r="V1430">
        <v>43309</v>
      </c>
    </row>
    <row r="1431" spans="1:22" ht="15.75" customHeight="1" x14ac:dyDescent="0.2">
      <c r="A1431">
        <v>43334.897812719908</v>
      </c>
      <c r="B1431" t="s">
        <v>36</v>
      </c>
      <c r="C1431" t="s">
        <v>2812</v>
      </c>
      <c r="D1431">
        <v>44</v>
      </c>
      <c r="E1431" t="s">
        <v>602</v>
      </c>
      <c r="F1431">
        <v>6</v>
      </c>
      <c r="G1431" t="s">
        <v>25</v>
      </c>
      <c r="H1431" t="s">
        <v>26</v>
      </c>
      <c r="I1431" t="s">
        <v>0</v>
      </c>
      <c r="K1431" t="s">
        <v>27</v>
      </c>
      <c r="L1431" t="s">
        <v>28</v>
      </c>
      <c r="M1431" t="s">
        <v>29</v>
      </c>
      <c r="N1431" t="s">
        <v>51</v>
      </c>
      <c r="O1431">
        <v>200</v>
      </c>
      <c r="P1431" t="s">
        <v>328</v>
      </c>
      <c r="Q1431" t="s">
        <v>21</v>
      </c>
      <c r="R1431" t="s">
        <v>2813</v>
      </c>
      <c r="S1431" t="s">
        <v>2814</v>
      </c>
      <c r="U1431" t="s">
        <v>2815</v>
      </c>
      <c r="V1431">
        <v>43309</v>
      </c>
    </row>
    <row r="1432" spans="1:22" ht="15.75" customHeight="1" x14ac:dyDescent="0.2">
      <c r="A1432">
        <v>43334.900026319447</v>
      </c>
      <c r="B1432" t="s">
        <v>36</v>
      </c>
      <c r="C1432" t="s">
        <v>2816</v>
      </c>
      <c r="D1432">
        <v>34</v>
      </c>
      <c r="E1432" t="s">
        <v>2817</v>
      </c>
      <c r="F1432">
        <v>6</v>
      </c>
      <c r="G1432" t="s">
        <v>25</v>
      </c>
      <c r="H1432" t="s">
        <v>26</v>
      </c>
      <c r="I1432" t="s">
        <v>0</v>
      </c>
      <c r="K1432" t="s">
        <v>27</v>
      </c>
      <c r="L1432" t="s">
        <v>28</v>
      </c>
      <c r="M1432" t="s">
        <v>29</v>
      </c>
      <c r="N1432" t="s">
        <v>51</v>
      </c>
      <c r="O1432">
        <v>50</v>
      </c>
      <c r="P1432" t="s">
        <v>341</v>
      </c>
      <c r="Q1432" t="s">
        <v>21</v>
      </c>
      <c r="R1432" t="s">
        <v>2818</v>
      </c>
      <c r="S1432" t="s">
        <v>2819</v>
      </c>
      <c r="U1432" t="s">
        <v>2815</v>
      </c>
      <c r="V1432">
        <v>43309</v>
      </c>
    </row>
    <row r="1433" spans="1:22" ht="15.75" customHeight="1" x14ac:dyDescent="0.2">
      <c r="A1433">
        <v>43334.902011041668</v>
      </c>
      <c r="B1433" t="s">
        <v>36</v>
      </c>
      <c r="C1433" t="s">
        <v>2820</v>
      </c>
      <c r="D1433">
        <v>40</v>
      </c>
      <c r="E1433" t="s">
        <v>317</v>
      </c>
      <c r="F1433">
        <v>6</v>
      </c>
      <c r="G1433" t="s">
        <v>25</v>
      </c>
      <c r="H1433" t="s">
        <v>26</v>
      </c>
      <c r="I1433" t="s">
        <v>0</v>
      </c>
      <c r="K1433" t="s">
        <v>27</v>
      </c>
      <c r="L1433" t="s">
        <v>136</v>
      </c>
      <c r="M1433" t="s">
        <v>29</v>
      </c>
      <c r="N1433" t="s">
        <v>39</v>
      </c>
      <c r="O1433">
        <v>0</v>
      </c>
      <c r="P1433" t="s">
        <v>331</v>
      </c>
      <c r="Q1433" t="s">
        <v>21</v>
      </c>
      <c r="R1433" t="s">
        <v>2821</v>
      </c>
      <c r="S1433" t="s">
        <v>2822</v>
      </c>
      <c r="U1433" t="s">
        <v>2815</v>
      </c>
      <c r="V1433">
        <v>43309</v>
      </c>
    </row>
    <row r="1434" spans="1:22" ht="15.75" customHeight="1" x14ac:dyDescent="0.2">
      <c r="A1434">
        <v>43334.903706261575</v>
      </c>
      <c r="B1434" t="s">
        <v>15</v>
      </c>
      <c r="C1434" t="s">
        <v>2823</v>
      </c>
      <c r="D1434">
        <v>53</v>
      </c>
      <c r="E1434">
        <v>88</v>
      </c>
      <c r="F1434">
        <v>6</v>
      </c>
      <c r="G1434" t="s">
        <v>25</v>
      </c>
      <c r="H1434" t="s">
        <v>26</v>
      </c>
      <c r="I1434" t="s">
        <v>0</v>
      </c>
      <c r="K1434" t="s">
        <v>27</v>
      </c>
      <c r="L1434" t="s">
        <v>28</v>
      </c>
      <c r="M1434" t="s">
        <v>29</v>
      </c>
      <c r="N1434" t="s">
        <v>51</v>
      </c>
      <c r="O1434">
        <v>200</v>
      </c>
      <c r="P1434" t="s">
        <v>71</v>
      </c>
      <c r="Q1434" t="s">
        <v>21</v>
      </c>
      <c r="R1434" t="s">
        <v>2824</v>
      </c>
      <c r="S1434" t="s">
        <v>2814</v>
      </c>
      <c r="U1434" t="s">
        <v>483</v>
      </c>
      <c r="V1434">
        <v>43309</v>
      </c>
    </row>
    <row r="1435" spans="1:22" ht="15.75" customHeight="1" x14ac:dyDescent="0.2">
      <c r="A1435">
        <v>43334.906563761571</v>
      </c>
      <c r="B1435" t="s">
        <v>36</v>
      </c>
      <c r="C1435" t="s">
        <v>2825</v>
      </c>
      <c r="D1435">
        <v>48</v>
      </c>
      <c r="E1435" t="s">
        <v>533</v>
      </c>
      <c r="F1435">
        <v>6</v>
      </c>
      <c r="G1435" t="s">
        <v>25</v>
      </c>
      <c r="H1435" t="s">
        <v>26</v>
      </c>
      <c r="I1435" t="s">
        <v>0</v>
      </c>
      <c r="K1435" t="s">
        <v>27</v>
      </c>
      <c r="L1435" t="s">
        <v>28</v>
      </c>
      <c r="M1435" t="s">
        <v>29</v>
      </c>
      <c r="N1435" t="s">
        <v>39</v>
      </c>
      <c r="O1435">
        <v>200</v>
      </c>
      <c r="P1435" t="s">
        <v>328</v>
      </c>
      <c r="Q1435" t="s">
        <v>21</v>
      </c>
      <c r="R1435" t="s">
        <v>2826</v>
      </c>
      <c r="S1435" t="s">
        <v>2814</v>
      </c>
      <c r="U1435" t="s">
        <v>483</v>
      </c>
      <c r="V1435">
        <v>43309</v>
      </c>
    </row>
    <row r="1436" spans="1:22" ht="15.75" customHeight="1" x14ac:dyDescent="0.2">
      <c r="A1436">
        <v>43334.908391990743</v>
      </c>
      <c r="B1436" t="s">
        <v>36</v>
      </c>
      <c r="C1436" t="s">
        <v>2827</v>
      </c>
      <c r="D1436">
        <v>48</v>
      </c>
      <c r="E1436" t="s">
        <v>626</v>
      </c>
      <c r="F1436">
        <v>6</v>
      </c>
      <c r="G1436" t="s">
        <v>25</v>
      </c>
      <c r="H1436" t="s">
        <v>26</v>
      </c>
      <c r="I1436" t="s">
        <v>0</v>
      </c>
      <c r="K1436" t="s">
        <v>27</v>
      </c>
      <c r="L1436" t="s">
        <v>28</v>
      </c>
      <c r="M1436" t="s">
        <v>29</v>
      </c>
      <c r="N1436" t="s">
        <v>39</v>
      </c>
      <c r="O1436">
        <v>200</v>
      </c>
      <c r="P1436" t="s">
        <v>71</v>
      </c>
      <c r="Q1436" t="s">
        <v>21</v>
      </c>
      <c r="R1436" t="s">
        <v>2828</v>
      </c>
      <c r="S1436" t="s">
        <v>2814</v>
      </c>
      <c r="U1436" t="s">
        <v>483</v>
      </c>
      <c r="V1436">
        <v>43309</v>
      </c>
    </row>
    <row r="1437" spans="1:22" ht="15.75" customHeight="1" x14ac:dyDescent="0.2">
      <c r="A1437">
        <v>43334.91046994213</v>
      </c>
      <c r="B1437" t="s">
        <v>15</v>
      </c>
      <c r="C1437" t="s">
        <v>2829</v>
      </c>
      <c r="D1437">
        <v>62</v>
      </c>
      <c r="E1437">
        <v>31</v>
      </c>
      <c r="F1437">
        <v>6</v>
      </c>
      <c r="G1437" t="s">
        <v>25</v>
      </c>
      <c r="H1437" t="s">
        <v>26</v>
      </c>
      <c r="I1437" t="s">
        <v>0</v>
      </c>
      <c r="K1437" t="s">
        <v>27</v>
      </c>
      <c r="L1437" t="s">
        <v>28</v>
      </c>
      <c r="M1437" t="s">
        <v>29</v>
      </c>
      <c r="N1437" t="s">
        <v>39</v>
      </c>
      <c r="O1437">
        <v>500</v>
      </c>
      <c r="P1437" t="s">
        <v>341</v>
      </c>
      <c r="Q1437" t="s">
        <v>21</v>
      </c>
      <c r="R1437" t="s">
        <v>2830</v>
      </c>
      <c r="S1437" t="s">
        <v>2822</v>
      </c>
      <c r="U1437" t="s">
        <v>2815</v>
      </c>
      <c r="V1437">
        <v>43309</v>
      </c>
    </row>
    <row r="1438" spans="1:22" ht="15.75" customHeight="1" x14ac:dyDescent="0.2">
      <c r="A1438">
        <v>43334.921778749995</v>
      </c>
      <c r="B1438" t="s">
        <v>36</v>
      </c>
      <c r="C1438" t="s">
        <v>2831</v>
      </c>
      <c r="D1438">
        <v>58</v>
      </c>
      <c r="E1438">
        <v>132</v>
      </c>
      <c r="F1438">
        <v>12</v>
      </c>
      <c r="G1438" t="s">
        <v>25</v>
      </c>
      <c r="H1438" t="s">
        <v>26</v>
      </c>
      <c r="I1438" t="s">
        <v>0</v>
      </c>
      <c r="K1438" t="s">
        <v>100</v>
      </c>
      <c r="L1438" t="s">
        <v>28</v>
      </c>
      <c r="M1438" t="s">
        <v>29</v>
      </c>
      <c r="N1438" t="s">
        <v>39</v>
      </c>
      <c r="O1438">
        <v>200</v>
      </c>
      <c r="P1438" t="s">
        <v>341</v>
      </c>
      <c r="Q1438" t="s">
        <v>21</v>
      </c>
      <c r="R1438" t="s">
        <v>2832</v>
      </c>
      <c r="S1438" t="s">
        <v>2814</v>
      </c>
      <c r="U1438" t="s">
        <v>483</v>
      </c>
      <c r="V1438">
        <v>43309</v>
      </c>
    </row>
    <row r="1439" spans="1:22" ht="15.75" customHeight="1" x14ac:dyDescent="0.2">
      <c r="A1439">
        <v>43335.301538587963</v>
      </c>
      <c r="B1439" t="s">
        <v>15</v>
      </c>
      <c r="C1439" t="s">
        <v>2833</v>
      </c>
      <c r="D1439">
        <v>50</v>
      </c>
      <c r="E1439" t="s">
        <v>2834</v>
      </c>
      <c r="F1439">
        <v>15</v>
      </c>
      <c r="G1439" s="4" t="s">
        <v>34</v>
      </c>
      <c r="H1439" t="s">
        <v>26</v>
      </c>
      <c r="I1439" t="s">
        <v>0</v>
      </c>
      <c r="K1439" t="s">
        <v>145</v>
      </c>
      <c r="L1439" t="s">
        <v>28</v>
      </c>
      <c r="M1439" t="s">
        <v>18</v>
      </c>
      <c r="N1439" t="s">
        <v>51</v>
      </c>
      <c r="O1439">
        <v>2000</v>
      </c>
      <c r="P1439" t="s">
        <v>757</v>
      </c>
      <c r="Q1439" t="s">
        <v>21</v>
      </c>
      <c r="R1439" t="s">
        <v>143</v>
      </c>
      <c r="S1439" t="s">
        <v>291</v>
      </c>
      <c r="U1439" t="s">
        <v>1540</v>
      </c>
      <c r="V1439">
        <v>43335</v>
      </c>
    </row>
    <row r="1440" spans="1:22" ht="15.75" customHeight="1" x14ac:dyDescent="0.2">
      <c r="A1440">
        <v>43335.308062800927</v>
      </c>
      <c r="B1440" t="s">
        <v>15</v>
      </c>
      <c r="C1440" t="s">
        <v>2835</v>
      </c>
      <c r="D1440">
        <v>65</v>
      </c>
      <c r="E1440">
        <v>45</v>
      </c>
      <c r="F1440">
        <v>15</v>
      </c>
      <c r="G1440" s="4" t="s">
        <v>34</v>
      </c>
      <c r="H1440" t="s">
        <v>26</v>
      </c>
      <c r="I1440" t="s">
        <v>0</v>
      </c>
      <c r="K1440" t="s">
        <v>145</v>
      </c>
      <c r="L1440" t="s">
        <v>28</v>
      </c>
      <c r="M1440" t="s">
        <v>94</v>
      </c>
      <c r="N1440" t="s">
        <v>39</v>
      </c>
      <c r="O1440">
        <v>250</v>
      </c>
      <c r="P1440" t="s">
        <v>2508</v>
      </c>
      <c r="Q1440" t="s">
        <v>21</v>
      </c>
      <c r="R1440" t="s">
        <v>143</v>
      </c>
      <c r="S1440" t="s">
        <v>291</v>
      </c>
      <c r="U1440" t="s">
        <v>1540</v>
      </c>
      <c r="V1440">
        <v>43335</v>
      </c>
    </row>
    <row r="1441" spans="1:22" ht="15.75" customHeight="1" x14ac:dyDescent="0.2">
      <c r="A1441">
        <v>43335.309693599542</v>
      </c>
      <c r="B1441" t="s">
        <v>22</v>
      </c>
      <c r="C1441" t="s">
        <v>2836</v>
      </c>
      <c r="D1441">
        <v>29</v>
      </c>
      <c r="E1441">
        <v>41</v>
      </c>
      <c r="F1441">
        <v>15</v>
      </c>
      <c r="G1441" s="4" t="s">
        <v>34</v>
      </c>
      <c r="H1441" t="s">
        <v>26</v>
      </c>
      <c r="I1441" t="s">
        <v>0</v>
      </c>
      <c r="K1441" t="s">
        <v>145</v>
      </c>
      <c r="L1441" t="s">
        <v>17</v>
      </c>
      <c r="M1441" t="s">
        <v>29</v>
      </c>
      <c r="N1441" t="s">
        <v>39</v>
      </c>
      <c r="O1441">
        <v>0</v>
      </c>
      <c r="P1441" t="s">
        <v>2154</v>
      </c>
      <c r="Q1441" t="s">
        <v>21</v>
      </c>
      <c r="R1441" t="s">
        <v>143</v>
      </c>
      <c r="S1441" t="s">
        <v>291</v>
      </c>
      <c r="U1441" t="s">
        <v>1540</v>
      </c>
      <c r="V1441">
        <v>43335</v>
      </c>
    </row>
    <row r="1442" spans="1:22" ht="15.75" customHeight="1" x14ac:dyDescent="0.2">
      <c r="A1442">
        <v>43335.310930266205</v>
      </c>
      <c r="B1442" t="s">
        <v>36</v>
      </c>
      <c r="C1442" t="s">
        <v>2837</v>
      </c>
      <c r="D1442">
        <v>66</v>
      </c>
      <c r="E1442" t="s">
        <v>1187</v>
      </c>
      <c r="F1442">
        <v>15</v>
      </c>
      <c r="G1442" s="4" t="s">
        <v>34</v>
      </c>
      <c r="H1442" t="s">
        <v>26</v>
      </c>
      <c r="I1442" t="s">
        <v>0</v>
      </c>
      <c r="K1442" t="s">
        <v>100</v>
      </c>
      <c r="L1442" t="s">
        <v>57</v>
      </c>
      <c r="M1442" t="s">
        <v>457</v>
      </c>
      <c r="N1442" t="s">
        <v>19</v>
      </c>
      <c r="O1442">
        <v>0</v>
      </c>
      <c r="P1442" t="s">
        <v>1447</v>
      </c>
      <c r="Q1442" t="s">
        <v>21</v>
      </c>
      <c r="R1442" t="s">
        <v>143</v>
      </c>
      <c r="S1442" t="s">
        <v>291</v>
      </c>
      <c r="U1442" t="s">
        <v>1540</v>
      </c>
      <c r="V1442">
        <v>43335</v>
      </c>
    </row>
    <row r="1443" spans="1:22" ht="15.75" customHeight="1" x14ac:dyDescent="0.2">
      <c r="A1443">
        <v>43335.312625277773</v>
      </c>
      <c r="B1443" t="s">
        <v>36</v>
      </c>
      <c r="C1443" t="s">
        <v>2838</v>
      </c>
      <c r="D1443">
        <v>46</v>
      </c>
      <c r="E1443">
        <v>24</v>
      </c>
      <c r="F1443">
        <v>15</v>
      </c>
      <c r="G1443" s="4" t="s">
        <v>34</v>
      </c>
      <c r="H1443" t="s">
        <v>26</v>
      </c>
      <c r="I1443" t="s">
        <v>0</v>
      </c>
      <c r="K1443" t="s">
        <v>145</v>
      </c>
      <c r="L1443" t="s">
        <v>28</v>
      </c>
      <c r="M1443" t="s">
        <v>29</v>
      </c>
      <c r="N1443" t="s">
        <v>39</v>
      </c>
      <c r="O1443">
        <v>250</v>
      </c>
      <c r="P1443" t="s">
        <v>2508</v>
      </c>
      <c r="Q1443" t="s">
        <v>21</v>
      </c>
      <c r="R1443" t="s">
        <v>143</v>
      </c>
      <c r="S1443" t="s">
        <v>291</v>
      </c>
      <c r="U1443" t="s">
        <v>1540</v>
      </c>
      <c r="V1443">
        <v>43335</v>
      </c>
    </row>
    <row r="1444" spans="1:22" ht="15.75" customHeight="1" x14ac:dyDescent="0.2">
      <c r="A1444">
        <v>43335.315052881946</v>
      </c>
      <c r="B1444" t="s">
        <v>22</v>
      </c>
      <c r="C1444" t="s">
        <v>2839</v>
      </c>
      <c r="D1444">
        <v>28</v>
      </c>
      <c r="E1444">
        <v>24</v>
      </c>
      <c r="F1444">
        <v>15</v>
      </c>
      <c r="G1444" s="4" t="s">
        <v>34</v>
      </c>
      <c r="H1444" t="s">
        <v>26</v>
      </c>
      <c r="I1444" t="s">
        <v>0</v>
      </c>
      <c r="K1444" t="s">
        <v>161</v>
      </c>
      <c r="L1444" t="s">
        <v>28</v>
      </c>
      <c r="M1444" t="s">
        <v>94</v>
      </c>
      <c r="N1444" t="s">
        <v>39</v>
      </c>
      <c r="O1444">
        <v>1000</v>
      </c>
      <c r="P1444" t="s">
        <v>390</v>
      </c>
      <c r="Q1444" t="s">
        <v>21</v>
      </c>
      <c r="R1444" t="s">
        <v>143</v>
      </c>
      <c r="S1444" t="s">
        <v>291</v>
      </c>
      <c r="U1444" t="s">
        <v>1540</v>
      </c>
      <c r="V1444">
        <v>43335</v>
      </c>
    </row>
    <row r="1445" spans="1:22" ht="15.75" customHeight="1" x14ac:dyDescent="0.2">
      <c r="A1445">
        <v>43335.316592511575</v>
      </c>
      <c r="B1445" t="s">
        <v>22</v>
      </c>
      <c r="C1445" t="s">
        <v>2840</v>
      </c>
      <c r="D1445">
        <v>19</v>
      </c>
      <c r="E1445">
        <v>24</v>
      </c>
      <c r="F1445">
        <v>15</v>
      </c>
      <c r="G1445" s="4" t="s">
        <v>34</v>
      </c>
      <c r="H1445" t="s">
        <v>26</v>
      </c>
      <c r="I1445" t="s">
        <v>0</v>
      </c>
      <c r="K1445" t="s">
        <v>293</v>
      </c>
      <c r="L1445" t="s">
        <v>28</v>
      </c>
      <c r="M1445" t="s">
        <v>29</v>
      </c>
      <c r="N1445" t="s">
        <v>39</v>
      </c>
      <c r="O1445">
        <v>500</v>
      </c>
      <c r="P1445" t="s">
        <v>2508</v>
      </c>
      <c r="Q1445" t="s">
        <v>21</v>
      </c>
      <c r="R1445" t="s">
        <v>143</v>
      </c>
      <c r="S1445" t="s">
        <v>291</v>
      </c>
      <c r="U1445" t="s">
        <v>1540</v>
      </c>
      <c r="V1445">
        <v>43335</v>
      </c>
    </row>
    <row r="1446" spans="1:22" ht="15.75" customHeight="1" x14ac:dyDescent="0.2">
      <c r="A1446">
        <v>43335.397315034723</v>
      </c>
      <c r="B1446" t="s">
        <v>22</v>
      </c>
      <c r="C1446" t="s">
        <v>2841</v>
      </c>
      <c r="D1446">
        <v>74</v>
      </c>
      <c r="E1446" t="s">
        <v>1572</v>
      </c>
      <c r="F1446">
        <v>17</v>
      </c>
      <c r="G1446" s="4" t="s">
        <v>34</v>
      </c>
      <c r="H1446" t="s">
        <v>26</v>
      </c>
      <c r="I1446" t="s">
        <v>0</v>
      </c>
      <c r="K1446" t="s">
        <v>27</v>
      </c>
      <c r="L1446" t="s">
        <v>57</v>
      </c>
      <c r="M1446" t="s">
        <v>457</v>
      </c>
      <c r="N1446" t="s">
        <v>19</v>
      </c>
      <c r="O1446">
        <v>0</v>
      </c>
      <c r="P1446" t="s">
        <v>20</v>
      </c>
      <c r="Q1446" t="s">
        <v>21</v>
      </c>
      <c r="R1446" t="s">
        <v>2561</v>
      </c>
      <c r="S1446" t="s">
        <v>780</v>
      </c>
      <c r="U1446" t="s">
        <v>2561</v>
      </c>
      <c r="V1446">
        <v>43335</v>
      </c>
    </row>
    <row r="1447" spans="1:22" ht="15.75" customHeight="1" x14ac:dyDescent="0.2">
      <c r="A1447">
        <v>43335.398992164352</v>
      </c>
      <c r="B1447" t="s">
        <v>15</v>
      </c>
      <c r="C1447" t="s">
        <v>2842</v>
      </c>
      <c r="D1447">
        <v>38</v>
      </c>
      <c r="E1447" t="s">
        <v>1572</v>
      </c>
      <c r="F1447">
        <v>17</v>
      </c>
      <c r="G1447" s="4" t="s">
        <v>34</v>
      </c>
      <c r="H1447" t="s">
        <v>26</v>
      </c>
      <c r="I1447" t="s">
        <v>0</v>
      </c>
      <c r="K1447" t="s">
        <v>27</v>
      </c>
      <c r="L1447" t="s">
        <v>28</v>
      </c>
      <c r="M1447" t="s">
        <v>94</v>
      </c>
      <c r="N1447" t="s">
        <v>39</v>
      </c>
      <c r="O1447">
        <v>1200</v>
      </c>
      <c r="P1447" t="s">
        <v>20</v>
      </c>
      <c r="Q1447" t="s">
        <v>21</v>
      </c>
      <c r="R1447" t="s">
        <v>2561</v>
      </c>
      <c r="S1447" t="s">
        <v>780</v>
      </c>
      <c r="U1447" t="s">
        <v>2561</v>
      </c>
      <c r="V1447">
        <v>43335</v>
      </c>
    </row>
    <row r="1448" spans="1:22" ht="15.75" customHeight="1" x14ac:dyDescent="0.2">
      <c r="A1448">
        <v>43335.420363275465</v>
      </c>
      <c r="B1448" t="s">
        <v>15</v>
      </c>
      <c r="C1448" t="s">
        <v>2843</v>
      </c>
      <c r="D1448">
        <v>24</v>
      </c>
      <c r="E1448">
        <v>23</v>
      </c>
      <c r="F1448">
        <v>2</v>
      </c>
      <c r="G1448" s="4" t="s">
        <v>786</v>
      </c>
      <c r="H1448" t="s">
        <v>26</v>
      </c>
      <c r="I1448" t="s">
        <v>0</v>
      </c>
      <c r="K1448" t="s">
        <v>161</v>
      </c>
      <c r="L1448" t="s">
        <v>17</v>
      </c>
      <c r="M1448" t="s">
        <v>29</v>
      </c>
      <c r="N1448" t="s">
        <v>51</v>
      </c>
      <c r="O1448">
        <v>0</v>
      </c>
      <c r="P1448" t="s">
        <v>54</v>
      </c>
      <c r="Q1448" t="s">
        <v>95</v>
      </c>
      <c r="R1448" t="s">
        <v>2844</v>
      </c>
      <c r="S1448" t="s">
        <v>2845</v>
      </c>
      <c r="U1448" t="s">
        <v>2054</v>
      </c>
      <c r="V1448">
        <v>43304</v>
      </c>
    </row>
    <row r="1449" spans="1:22" ht="15.75" customHeight="1" x14ac:dyDescent="0.2">
      <c r="A1449">
        <v>43335.427077361106</v>
      </c>
      <c r="B1449" t="s">
        <v>36</v>
      </c>
      <c r="C1449" t="s">
        <v>2846</v>
      </c>
      <c r="D1449">
        <v>53</v>
      </c>
      <c r="E1449">
        <v>23</v>
      </c>
      <c r="F1449">
        <v>2</v>
      </c>
      <c r="G1449" s="4" t="s">
        <v>786</v>
      </c>
      <c r="H1449" t="s">
        <v>26</v>
      </c>
      <c r="I1449" t="s">
        <v>0</v>
      </c>
      <c r="K1449" t="s">
        <v>50</v>
      </c>
      <c r="L1449" t="s">
        <v>17</v>
      </c>
      <c r="M1449" t="s">
        <v>29</v>
      </c>
      <c r="N1449" t="s">
        <v>51</v>
      </c>
      <c r="O1449">
        <v>0</v>
      </c>
      <c r="P1449" t="s">
        <v>54</v>
      </c>
      <c r="Q1449" t="s">
        <v>21</v>
      </c>
      <c r="R1449" t="s">
        <v>2846</v>
      </c>
      <c r="S1449" t="s">
        <v>771</v>
      </c>
      <c r="U1449" t="s">
        <v>2054</v>
      </c>
      <c r="V1449">
        <v>43304</v>
      </c>
    </row>
    <row r="1450" spans="1:22" ht="15.75" customHeight="1" x14ac:dyDescent="0.2">
      <c r="A1450">
        <v>43335.432669062502</v>
      </c>
      <c r="B1450" t="s">
        <v>15</v>
      </c>
      <c r="C1450" t="s">
        <v>2847</v>
      </c>
      <c r="D1450">
        <v>63</v>
      </c>
      <c r="E1450" t="s">
        <v>2848</v>
      </c>
      <c r="F1450">
        <v>2</v>
      </c>
      <c r="G1450" s="4" t="s">
        <v>93</v>
      </c>
      <c r="H1450" t="s">
        <v>26</v>
      </c>
      <c r="I1450" t="s">
        <v>0</v>
      </c>
      <c r="K1450" t="s">
        <v>27</v>
      </c>
      <c r="L1450" t="s">
        <v>28</v>
      </c>
      <c r="M1450" t="s">
        <v>94</v>
      </c>
      <c r="N1450" t="s">
        <v>39</v>
      </c>
      <c r="O1450">
        <v>1000</v>
      </c>
      <c r="P1450" t="s">
        <v>101</v>
      </c>
      <c r="Q1450" t="s">
        <v>21</v>
      </c>
      <c r="R1450" t="s">
        <v>2849</v>
      </c>
      <c r="S1450" t="s">
        <v>2543</v>
      </c>
      <c r="U1450" t="s">
        <v>2541</v>
      </c>
      <c r="V1450">
        <v>43334</v>
      </c>
    </row>
    <row r="1451" spans="1:22" ht="15.75" customHeight="1" x14ac:dyDescent="0.2">
      <c r="A1451">
        <v>43335.433856261574</v>
      </c>
      <c r="B1451" t="s">
        <v>15</v>
      </c>
      <c r="C1451" t="s">
        <v>2850</v>
      </c>
      <c r="D1451">
        <v>41</v>
      </c>
      <c r="E1451">
        <v>128</v>
      </c>
      <c r="F1451">
        <v>2</v>
      </c>
      <c r="G1451" s="4" t="s">
        <v>93</v>
      </c>
      <c r="H1451" t="s">
        <v>26</v>
      </c>
      <c r="I1451" t="s">
        <v>0</v>
      </c>
      <c r="K1451" t="s">
        <v>27</v>
      </c>
      <c r="L1451" t="s">
        <v>28</v>
      </c>
      <c r="M1451" t="s">
        <v>94</v>
      </c>
      <c r="N1451" t="s">
        <v>39</v>
      </c>
      <c r="O1451">
        <v>1500</v>
      </c>
      <c r="P1451" t="s">
        <v>58</v>
      </c>
      <c r="Q1451" t="s">
        <v>21</v>
      </c>
      <c r="R1451" t="s">
        <v>2849</v>
      </c>
      <c r="S1451" t="s">
        <v>2543</v>
      </c>
      <c r="U1451" t="s">
        <v>2541</v>
      </c>
      <c r="V1451">
        <v>43334</v>
      </c>
    </row>
    <row r="1452" spans="1:22" ht="15.75" customHeight="1" x14ac:dyDescent="0.2">
      <c r="A1452">
        <v>43335.434275729167</v>
      </c>
      <c r="B1452" t="s">
        <v>36</v>
      </c>
      <c r="C1452" t="s">
        <v>2851</v>
      </c>
      <c r="D1452">
        <v>52</v>
      </c>
      <c r="E1452">
        <v>175</v>
      </c>
      <c r="F1452">
        <v>7</v>
      </c>
      <c r="G1452" t="s">
        <v>70</v>
      </c>
      <c r="H1452" t="s">
        <v>26</v>
      </c>
      <c r="I1452" t="s">
        <v>0</v>
      </c>
      <c r="K1452" t="s">
        <v>27</v>
      </c>
      <c r="L1452" t="s">
        <v>57</v>
      </c>
      <c r="M1452" t="s">
        <v>457</v>
      </c>
      <c r="N1452" t="s">
        <v>19</v>
      </c>
      <c r="O1452">
        <v>0</v>
      </c>
      <c r="P1452" t="s">
        <v>141</v>
      </c>
      <c r="Q1452" t="s">
        <v>21</v>
      </c>
      <c r="R1452" t="s">
        <v>2852</v>
      </c>
      <c r="S1452" t="s">
        <v>375</v>
      </c>
      <c r="U1452" t="s">
        <v>2853</v>
      </c>
      <c r="V1452">
        <v>43332</v>
      </c>
    </row>
    <row r="1453" spans="1:22" ht="15.75" customHeight="1" x14ac:dyDescent="0.2">
      <c r="A1453">
        <v>43335.434855011576</v>
      </c>
      <c r="B1453" t="s">
        <v>22</v>
      </c>
      <c r="C1453" t="s">
        <v>2854</v>
      </c>
      <c r="D1453">
        <v>38</v>
      </c>
      <c r="E1453" t="s">
        <v>2855</v>
      </c>
      <c r="F1453">
        <v>8</v>
      </c>
      <c r="G1453" t="s">
        <v>70</v>
      </c>
      <c r="H1453" t="s">
        <v>26</v>
      </c>
      <c r="I1453" t="s">
        <v>0</v>
      </c>
      <c r="K1453" t="s">
        <v>27</v>
      </c>
      <c r="L1453" t="s">
        <v>57</v>
      </c>
      <c r="M1453" t="s">
        <v>457</v>
      </c>
      <c r="N1453" t="s">
        <v>19</v>
      </c>
      <c r="O1453">
        <v>0</v>
      </c>
      <c r="P1453" t="s">
        <v>213</v>
      </c>
      <c r="Q1453" t="s">
        <v>21</v>
      </c>
      <c r="R1453" t="s">
        <v>2856</v>
      </c>
      <c r="S1453" t="s">
        <v>375</v>
      </c>
      <c r="U1453" t="s">
        <v>2852</v>
      </c>
      <c r="V1453">
        <v>43332</v>
      </c>
    </row>
    <row r="1454" spans="1:22" ht="15.75" customHeight="1" x14ac:dyDescent="0.2">
      <c r="A1454">
        <v>43335.436049317126</v>
      </c>
      <c r="B1454" t="s">
        <v>15</v>
      </c>
      <c r="C1454" t="s">
        <v>2857</v>
      </c>
      <c r="D1454">
        <v>55</v>
      </c>
      <c r="E1454">
        <v>115</v>
      </c>
      <c r="F1454">
        <v>2</v>
      </c>
      <c r="G1454" s="4" t="s">
        <v>93</v>
      </c>
      <c r="H1454" t="s">
        <v>26</v>
      </c>
      <c r="I1454" t="s">
        <v>0</v>
      </c>
      <c r="K1454" t="s">
        <v>27</v>
      </c>
      <c r="L1454" t="s">
        <v>17</v>
      </c>
      <c r="M1454" t="s">
        <v>289</v>
      </c>
      <c r="N1454" t="s">
        <v>19</v>
      </c>
      <c r="O1454">
        <v>0</v>
      </c>
      <c r="P1454" t="s">
        <v>58</v>
      </c>
      <c r="Q1454" t="s">
        <v>21</v>
      </c>
      <c r="R1454" t="s">
        <v>2858</v>
      </c>
      <c r="S1454" t="s">
        <v>2543</v>
      </c>
      <c r="U1454" t="s">
        <v>2541</v>
      </c>
      <c r="V1454">
        <v>43334</v>
      </c>
    </row>
    <row r="1455" spans="1:22" ht="15.75" customHeight="1" x14ac:dyDescent="0.2">
      <c r="A1455">
        <v>43335.4360824537</v>
      </c>
      <c r="B1455" t="s">
        <v>36</v>
      </c>
      <c r="C1455" t="s">
        <v>2859</v>
      </c>
      <c r="D1455">
        <v>41</v>
      </c>
      <c r="E1455" t="s">
        <v>2860</v>
      </c>
      <c r="F1455">
        <v>7</v>
      </c>
      <c r="G1455" t="s">
        <v>70</v>
      </c>
      <c r="H1455" t="s">
        <v>26</v>
      </c>
      <c r="I1455" t="s">
        <v>0</v>
      </c>
      <c r="K1455" t="s">
        <v>27</v>
      </c>
      <c r="L1455" t="s">
        <v>57</v>
      </c>
      <c r="M1455" t="s">
        <v>457</v>
      </c>
      <c r="N1455" t="s">
        <v>19</v>
      </c>
      <c r="O1455">
        <v>0</v>
      </c>
      <c r="P1455" t="s">
        <v>141</v>
      </c>
      <c r="Q1455" t="s">
        <v>21</v>
      </c>
      <c r="R1455" t="s">
        <v>2861</v>
      </c>
      <c r="S1455" t="s">
        <v>375</v>
      </c>
      <c r="U1455" t="s">
        <v>2852</v>
      </c>
      <c r="V1455">
        <v>43332</v>
      </c>
    </row>
    <row r="1456" spans="1:22" ht="15.75" customHeight="1" x14ac:dyDescent="0.2">
      <c r="A1456">
        <v>43335.436222916665</v>
      </c>
      <c r="B1456" t="s">
        <v>36</v>
      </c>
      <c r="C1456" t="s">
        <v>2862</v>
      </c>
      <c r="D1456">
        <v>56</v>
      </c>
      <c r="E1456">
        <v>182</v>
      </c>
      <c r="F1456">
        <v>8</v>
      </c>
      <c r="G1456" t="s">
        <v>70</v>
      </c>
      <c r="H1456" t="s">
        <v>26</v>
      </c>
      <c r="I1456" t="s">
        <v>0</v>
      </c>
      <c r="K1456" t="s">
        <v>50</v>
      </c>
      <c r="L1456" t="s">
        <v>57</v>
      </c>
      <c r="M1456" t="s">
        <v>457</v>
      </c>
      <c r="N1456" t="s">
        <v>19</v>
      </c>
      <c r="O1456">
        <v>0</v>
      </c>
      <c r="P1456" t="s">
        <v>30</v>
      </c>
      <c r="Q1456" t="s">
        <v>21</v>
      </c>
      <c r="R1456" t="s">
        <v>2852</v>
      </c>
      <c r="S1456" t="s">
        <v>375</v>
      </c>
      <c r="U1456" t="s">
        <v>2852</v>
      </c>
      <c r="V1456">
        <v>43332</v>
      </c>
    </row>
    <row r="1457" spans="1:22" ht="15.75" customHeight="1" x14ac:dyDescent="0.2">
      <c r="A1457">
        <v>43335.43834497685</v>
      </c>
      <c r="B1457" t="s">
        <v>15</v>
      </c>
      <c r="C1457" t="s">
        <v>2863</v>
      </c>
      <c r="D1457">
        <v>81</v>
      </c>
      <c r="E1457" t="s">
        <v>2864</v>
      </c>
      <c r="F1457">
        <v>2</v>
      </c>
      <c r="G1457" s="4" t="s">
        <v>93</v>
      </c>
      <c r="H1457" t="s">
        <v>26</v>
      </c>
      <c r="I1457" t="s">
        <v>0</v>
      </c>
      <c r="K1457" t="s">
        <v>27</v>
      </c>
      <c r="L1457" t="s">
        <v>17</v>
      </c>
      <c r="M1457" t="s">
        <v>289</v>
      </c>
      <c r="N1457" t="s">
        <v>19</v>
      </c>
      <c r="O1457">
        <v>0</v>
      </c>
      <c r="P1457" t="s">
        <v>200</v>
      </c>
      <c r="Q1457" t="s">
        <v>21</v>
      </c>
      <c r="R1457" t="s">
        <v>2858</v>
      </c>
      <c r="S1457" t="s">
        <v>2543</v>
      </c>
      <c r="U1457" t="s">
        <v>2541</v>
      </c>
      <c r="V1457">
        <v>43334</v>
      </c>
    </row>
    <row r="1458" spans="1:22" ht="15.75" customHeight="1" x14ac:dyDescent="0.2">
      <c r="A1458">
        <v>43335.439810752316</v>
      </c>
      <c r="B1458" t="s">
        <v>15</v>
      </c>
      <c r="C1458" t="s">
        <v>2865</v>
      </c>
      <c r="D1458">
        <v>72</v>
      </c>
      <c r="E1458">
        <v>126</v>
      </c>
      <c r="F1458">
        <v>2</v>
      </c>
      <c r="G1458" s="4" t="s">
        <v>93</v>
      </c>
      <c r="H1458" t="s">
        <v>26</v>
      </c>
      <c r="I1458" t="s">
        <v>0</v>
      </c>
      <c r="K1458" t="s">
        <v>27</v>
      </c>
      <c r="L1458" t="s">
        <v>17</v>
      </c>
      <c r="M1458" t="s">
        <v>289</v>
      </c>
      <c r="N1458" t="s">
        <v>19</v>
      </c>
      <c r="O1458">
        <v>0</v>
      </c>
      <c r="P1458" t="s">
        <v>312</v>
      </c>
      <c r="Q1458" t="s">
        <v>21</v>
      </c>
      <c r="R1458" t="s">
        <v>2858</v>
      </c>
      <c r="S1458" t="s">
        <v>2543</v>
      </c>
      <c r="U1458" t="s">
        <v>2541</v>
      </c>
      <c r="V1458">
        <v>43334</v>
      </c>
    </row>
    <row r="1459" spans="1:22" ht="15.75" customHeight="1" x14ac:dyDescent="0.2">
      <c r="A1459">
        <v>43335.442483182866</v>
      </c>
      <c r="B1459" t="s">
        <v>15</v>
      </c>
      <c r="C1459" t="s">
        <v>2866</v>
      </c>
      <c r="D1459">
        <v>53</v>
      </c>
      <c r="E1459">
        <v>151</v>
      </c>
      <c r="F1459">
        <v>2</v>
      </c>
      <c r="G1459" s="4" t="s">
        <v>93</v>
      </c>
      <c r="H1459" t="s">
        <v>26</v>
      </c>
      <c r="I1459" t="s">
        <v>0</v>
      </c>
      <c r="K1459" t="s">
        <v>27</v>
      </c>
      <c r="L1459" t="s">
        <v>28</v>
      </c>
      <c r="M1459" t="s">
        <v>87</v>
      </c>
      <c r="N1459" t="s">
        <v>39</v>
      </c>
      <c r="O1459">
        <v>1000</v>
      </c>
      <c r="P1459" t="s">
        <v>200</v>
      </c>
      <c r="Q1459" t="s">
        <v>21</v>
      </c>
      <c r="R1459" t="s">
        <v>2858</v>
      </c>
      <c r="S1459" t="s">
        <v>2543</v>
      </c>
      <c r="U1459" t="s">
        <v>2541</v>
      </c>
      <c r="V1459">
        <v>43334</v>
      </c>
    </row>
    <row r="1460" spans="1:22" ht="15.75" customHeight="1" x14ac:dyDescent="0.2">
      <c r="A1460">
        <v>43335.456059965276</v>
      </c>
      <c r="B1460" t="s">
        <v>22</v>
      </c>
      <c r="C1460" t="s">
        <v>2867</v>
      </c>
      <c r="D1460">
        <v>55</v>
      </c>
      <c r="E1460">
        <v>177</v>
      </c>
      <c r="F1460">
        <v>8</v>
      </c>
      <c r="G1460" t="s">
        <v>70</v>
      </c>
      <c r="H1460" t="s">
        <v>26</v>
      </c>
      <c r="I1460" t="s">
        <v>0</v>
      </c>
      <c r="K1460" t="s">
        <v>27</v>
      </c>
      <c r="L1460" t="s">
        <v>57</v>
      </c>
      <c r="M1460" t="s">
        <v>457</v>
      </c>
      <c r="N1460" t="s">
        <v>19</v>
      </c>
      <c r="O1460">
        <v>0</v>
      </c>
      <c r="P1460" t="s">
        <v>30</v>
      </c>
      <c r="Q1460" t="s">
        <v>21</v>
      </c>
      <c r="R1460" t="s">
        <v>2852</v>
      </c>
      <c r="S1460" t="s">
        <v>375</v>
      </c>
      <c r="U1460" t="s">
        <v>2852</v>
      </c>
      <c r="V1460">
        <v>43332</v>
      </c>
    </row>
    <row r="1461" spans="1:22" ht="15.75" customHeight="1" x14ac:dyDescent="0.2">
      <c r="A1461">
        <v>43335.459815555558</v>
      </c>
      <c r="B1461" t="s">
        <v>36</v>
      </c>
      <c r="C1461" t="s">
        <v>2868</v>
      </c>
      <c r="D1461">
        <v>46</v>
      </c>
      <c r="E1461" t="s">
        <v>2869</v>
      </c>
      <c r="F1461">
        <v>17</v>
      </c>
      <c r="G1461" s="4" t="s">
        <v>34</v>
      </c>
      <c r="H1461" t="s">
        <v>26</v>
      </c>
      <c r="I1461" t="s">
        <v>0</v>
      </c>
      <c r="K1461" t="s">
        <v>27</v>
      </c>
      <c r="L1461" t="s">
        <v>57</v>
      </c>
      <c r="M1461" t="s">
        <v>457</v>
      </c>
      <c r="N1461" t="s">
        <v>19</v>
      </c>
      <c r="O1461">
        <v>0</v>
      </c>
      <c r="P1461" t="s">
        <v>20</v>
      </c>
      <c r="Q1461" t="s">
        <v>21</v>
      </c>
      <c r="R1461" t="s">
        <v>2561</v>
      </c>
      <c r="S1461" t="s">
        <v>780</v>
      </c>
      <c r="U1461" t="s">
        <v>2561</v>
      </c>
      <c r="V1461">
        <v>43335</v>
      </c>
    </row>
    <row r="1462" spans="1:22" ht="15.75" customHeight="1" x14ac:dyDescent="0.2">
      <c r="A1462">
        <v>43335.461367905096</v>
      </c>
      <c r="B1462" t="s">
        <v>22</v>
      </c>
      <c r="C1462" t="s">
        <v>2870</v>
      </c>
      <c r="D1462">
        <v>25</v>
      </c>
      <c r="E1462" t="s">
        <v>2869</v>
      </c>
      <c r="F1462">
        <v>17</v>
      </c>
      <c r="G1462" s="4" t="s">
        <v>34</v>
      </c>
      <c r="H1462" t="s">
        <v>26</v>
      </c>
      <c r="I1462" t="s">
        <v>0</v>
      </c>
      <c r="K1462" t="s">
        <v>27</v>
      </c>
      <c r="L1462" t="s">
        <v>57</v>
      </c>
      <c r="M1462" t="s">
        <v>457</v>
      </c>
      <c r="N1462" t="s">
        <v>19</v>
      </c>
      <c r="O1462">
        <v>0</v>
      </c>
      <c r="P1462" t="s">
        <v>20</v>
      </c>
      <c r="Q1462" t="s">
        <v>21</v>
      </c>
      <c r="R1462" t="s">
        <v>2561</v>
      </c>
      <c r="S1462" t="s">
        <v>780</v>
      </c>
      <c r="U1462" t="s">
        <v>2561</v>
      </c>
      <c r="V1462">
        <v>43335</v>
      </c>
    </row>
    <row r="1463" spans="1:22" ht="15.75" customHeight="1" x14ac:dyDescent="0.2">
      <c r="A1463">
        <v>43335.464030671297</v>
      </c>
      <c r="B1463" t="s">
        <v>15</v>
      </c>
      <c r="C1463" t="s">
        <v>2871</v>
      </c>
      <c r="D1463">
        <v>57</v>
      </c>
      <c r="E1463">
        <v>241</v>
      </c>
      <c r="F1463">
        <v>8</v>
      </c>
      <c r="G1463" t="s">
        <v>70</v>
      </c>
      <c r="H1463" t="s">
        <v>26</v>
      </c>
      <c r="I1463" t="s">
        <v>0</v>
      </c>
      <c r="K1463" t="s">
        <v>27</v>
      </c>
      <c r="L1463" t="s">
        <v>28</v>
      </c>
      <c r="M1463" t="s">
        <v>87</v>
      </c>
      <c r="N1463" t="s">
        <v>19</v>
      </c>
      <c r="O1463">
        <v>0</v>
      </c>
      <c r="P1463" t="s">
        <v>141</v>
      </c>
      <c r="Q1463" t="s">
        <v>21</v>
      </c>
      <c r="R1463" t="s">
        <v>2852</v>
      </c>
      <c r="S1463" t="s">
        <v>375</v>
      </c>
      <c r="U1463" t="s">
        <v>2852</v>
      </c>
      <c r="V1463">
        <v>43332</v>
      </c>
    </row>
    <row r="1464" spans="1:22" ht="15.75" customHeight="1" x14ac:dyDescent="0.2">
      <c r="A1464">
        <v>43335.473231759257</v>
      </c>
      <c r="B1464" t="s">
        <v>15</v>
      </c>
      <c r="C1464" t="s">
        <v>2872</v>
      </c>
      <c r="D1464">
        <v>54</v>
      </c>
      <c r="E1464">
        <v>326</v>
      </c>
      <c r="F1464">
        <v>8</v>
      </c>
      <c r="G1464" t="s">
        <v>70</v>
      </c>
      <c r="H1464" t="s">
        <v>26</v>
      </c>
      <c r="I1464" t="s">
        <v>0</v>
      </c>
      <c r="K1464" t="s">
        <v>50</v>
      </c>
      <c r="L1464" t="s">
        <v>28</v>
      </c>
      <c r="M1464" t="s">
        <v>18</v>
      </c>
      <c r="N1464" t="s">
        <v>39</v>
      </c>
      <c r="O1464">
        <v>0</v>
      </c>
      <c r="P1464" t="s">
        <v>2620</v>
      </c>
      <c r="Q1464" t="s">
        <v>21</v>
      </c>
      <c r="R1464" t="s">
        <v>2852</v>
      </c>
      <c r="S1464" t="s">
        <v>375</v>
      </c>
      <c r="U1464" t="s">
        <v>2852</v>
      </c>
      <c r="V1464">
        <v>43332</v>
      </c>
    </row>
    <row r="1465" spans="1:22" ht="15.75" customHeight="1" x14ac:dyDescent="0.2">
      <c r="A1465">
        <v>43335.477307233799</v>
      </c>
      <c r="B1465" t="s">
        <v>36</v>
      </c>
      <c r="C1465" t="s">
        <v>2873</v>
      </c>
      <c r="D1465">
        <v>33</v>
      </c>
      <c r="E1465">
        <v>339</v>
      </c>
      <c r="F1465">
        <v>8</v>
      </c>
      <c r="G1465" t="s">
        <v>70</v>
      </c>
      <c r="H1465" t="s">
        <v>26</v>
      </c>
      <c r="I1465" t="s">
        <v>0</v>
      </c>
      <c r="K1465" t="s">
        <v>50</v>
      </c>
      <c r="L1465" t="s">
        <v>57</v>
      </c>
      <c r="M1465" t="s">
        <v>289</v>
      </c>
      <c r="N1465" t="s">
        <v>19</v>
      </c>
      <c r="O1465">
        <v>0</v>
      </c>
      <c r="P1465" t="s">
        <v>101</v>
      </c>
      <c r="Q1465" t="s">
        <v>21</v>
      </c>
      <c r="R1465" t="s">
        <v>2852</v>
      </c>
      <c r="S1465" t="s">
        <v>375</v>
      </c>
      <c r="U1465" t="s">
        <v>2852</v>
      </c>
      <c r="V1465">
        <v>43332</v>
      </c>
    </row>
    <row r="1466" spans="1:22" ht="15.75" customHeight="1" x14ac:dyDescent="0.2">
      <c r="A1466">
        <v>43335.478733923606</v>
      </c>
      <c r="B1466" t="s">
        <v>36</v>
      </c>
      <c r="C1466" t="s">
        <v>2874</v>
      </c>
      <c r="D1466">
        <v>58</v>
      </c>
      <c r="E1466">
        <v>380</v>
      </c>
      <c r="F1466">
        <v>8</v>
      </c>
      <c r="G1466" t="s">
        <v>70</v>
      </c>
      <c r="H1466" t="s">
        <v>26</v>
      </c>
      <c r="I1466" t="s">
        <v>0</v>
      </c>
      <c r="K1466" t="s">
        <v>27</v>
      </c>
      <c r="L1466" t="s">
        <v>57</v>
      </c>
      <c r="M1466" t="s">
        <v>457</v>
      </c>
      <c r="N1466" t="s">
        <v>19</v>
      </c>
      <c r="O1466">
        <v>0</v>
      </c>
      <c r="P1466" t="s">
        <v>141</v>
      </c>
      <c r="Q1466" t="s">
        <v>21</v>
      </c>
      <c r="R1466" t="s">
        <v>2852</v>
      </c>
      <c r="S1466" t="s">
        <v>375</v>
      </c>
      <c r="U1466" t="s">
        <v>2852</v>
      </c>
      <c r="V1466">
        <v>43332</v>
      </c>
    </row>
    <row r="1467" spans="1:22" ht="15.75" customHeight="1" x14ac:dyDescent="0.2">
      <c r="A1467">
        <v>43335.479303263885</v>
      </c>
      <c r="B1467" t="s">
        <v>36</v>
      </c>
      <c r="C1467" t="s">
        <v>2875</v>
      </c>
      <c r="D1467">
        <v>77</v>
      </c>
      <c r="E1467">
        <v>111</v>
      </c>
      <c r="F1467">
        <v>10</v>
      </c>
      <c r="G1467" t="s">
        <v>111</v>
      </c>
      <c r="H1467" t="s">
        <v>26</v>
      </c>
      <c r="I1467" t="s">
        <v>0</v>
      </c>
      <c r="K1467" t="s">
        <v>27</v>
      </c>
      <c r="L1467" t="s">
        <v>57</v>
      </c>
      <c r="M1467" t="s">
        <v>457</v>
      </c>
      <c r="N1467" t="s">
        <v>19</v>
      </c>
      <c r="O1467">
        <v>0</v>
      </c>
      <c r="P1467" t="s">
        <v>324</v>
      </c>
      <c r="Q1467" t="s">
        <v>21</v>
      </c>
      <c r="R1467" t="s">
        <v>2029</v>
      </c>
      <c r="S1467" t="s">
        <v>850</v>
      </c>
      <c r="U1467" t="s">
        <v>2029</v>
      </c>
      <c r="V1467">
        <v>43335</v>
      </c>
    </row>
    <row r="1468" spans="1:22" ht="15.75" customHeight="1" x14ac:dyDescent="0.2">
      <c r="A1468">
        <v>43335.480245358791</v>
      </c>
      <c r="B1468" t="s">
        <v>36</v>
      </c>
      <c r="C1468" t="s">
        <v>2876</v>
      </c>
      <c r="D1468">
        <v>47</v>
      </c>
      <c r="E1468" t="s">
        <v>2877</v>
      </c>
      <c r="F1468">
        <v>8</v>
      </c>
      <c r="G1468" t="s">
        <v>70</v>
      </c>
      <c r="H1468" t="s">
        <v>26</v>
      </c>
      <c r="I1468" t="s">
        <v>0</v>
      </c>
      <c r="K1468" t="s">
        <v>27</v>
      </c>
      <c r="L1468" t="s">
        <v>57</v>
      </c>
      <c r="M1468" t="s">
        <v>457</v>
      </c>
      <c r="N1468" t="s">
        <v>19</v>
      </c>
      <c r="O1468">
        <v>0</v>
      </c>
      <c r="P1468" t="s">
        <v>101</v>
      </c>
      <c r="Q1468" t="s">
        <v>21</v>
      </c>
      <c r="R1468" t="s">
        <v>2852</v>
      </c>
      <c r="S1468" t="s">
        <v>375</v>
      </c>
      <c r="U1468" t="s">
        <v>2852</v>
      </c>
      <c r="V1468">
        <v>43332</v>
      </c>
    </row>
    <row r="1469" spans="1:22" ht="15.75" customHeight="1" x14ac:dyDescent="0.2">
      <c r="A1469">
        <v>43335.480622175921</v>
      </c>
      <c r="B1469" t="s">
        <v>15</v>
      </c>
      <c r="C1469" t="s">
        <v>2878</v>
      </c>
      <c r="D1469">
        <v>47</v>
      </c>
      <c r="E1469" t="s">
        <v>1530</v>
      </c>
      <c r="F1469">
        <v>11</v>
      </c>
      <c r="G1469" s="4" t="s">
        <v>34</v>
      </c>
      <c r="H1469" t="s">
        <v>26</v>
      </c>
      <c r="I1469" t="s">
        <v>0</v>
      </c>
      <c r="K1469" t="s">
        <v>103</v>
      </c>
      <c r="L1469" t="s">
        <v>28</v>
      </c>
      <c r="M1469" t="s">
        <v>18</v>
      </c>
      <c r="N1469" t="s">
        <v>51</v>
      </c>
      <c r="O1469">
        <v>3000</v>
      </c>
      <c r="P1469" t="s">
        <v>216</v>
      </c>
      <c r="Q1469" t="s">
        <v>21</v>
      </c>
      <c r="R1469" t="s">
        <v>2878</v>
      </c>
      <c r="S1469" t="s">
        <v>2879</v>
      </c>
      <c r="U1469" t="s">
        <v>2878</v>
      </c>
      <c r="V1469">
        <v>43324</v>
      </c>
    </row>
    <row r="1470" spans="1:22" ht="15.75" customHeight="1" x14ac:dyDescent="0.2">
      <c r="A1470">
        <v>43335.481919016209</v>
      </c>
      <c r="B1470" t="s">
        <v>36</v>
      </c>
      <c r="C1470" t="s">
        <v>2880</v>
      </c>
      <c r="D1470">
        <v>35</v>
      </c>
      <c r="E1470">
        <v>171</v>
      </c>
      <c r="F1470">
        <v>8</v>
      </c>
      <c r="G1470" t="s">
        <v>70</v>
      </c>
      <c r="H1470" t="s">
        <v>26</v>
      </c>
      <c r="I1470" t="s">
        <v>0</v>
      </c>
      <c r="K1470" t="s">
        <v>27</v>
      </c>
      <c r="L1470" t="s">
        <v>57</v>
      </c>
      <c r="M1470" t="s">
        <v>457</v>
      </c>
      <c r="N1470" t="s">
        <v>19</v>
      </c>
      <c r="O1470">
        <v>0</v>
      </c>
      <c r="P1470" t="s">
        <v>101</v>
      </c>
      <c r="Q1470" t="s">
        <v>21</v>
      </c>
      <c r="R1470" t="s">
        <v>2852</v>
      </c>
      <c r="S1470" t="s">
        <v>375</v>
      </c>
      <c r="U1470" t="s">
        <v>2852</v>
      </c>
      <c r="V1470">
        <v>43332</v>
      </c>
    </row>
    <row r="1471" spans="1:22" ht="15.75" customHeight="1" x14ac:dyDescent="0.2">
      <c r="A1471">
        <v>43335.483780115741</v>
      </c>
      <c r="B1471" t="s">
        <v>22</v>
      </c>
      <c r="C1471" t="s">
        <v>2881</v>
      </c>
      <c r="D1471">
        <v>62</v>
      </c>
      <c r="E1471" t="s">
        <v>288</v>
      </c>
      <c r="F1471">
        <v>10</v>
      </c>
      <c r="G1471" t="s">
        <v>111</v>
      </c>
      <c r="H1471" t="s">
        <v>26</v>
      </c>
      <c r="I1471" t="s">
        <v>0</v>
      </c>
      <c r="K1471" t="s">
        <v>27</v>
      </c>
      <c r="L1471" t="s">
        <v>57</v>
      </c>
      <c r="M1471" t="s">
        <v>457</v>
      </c>
      <c r="N1471" t="s">
        <v>19</v>
      </c>
      <c r="O1471">
        <v>0</v>
      </c>
      <c r="P1471" t="s">
        <v>324</v>
      </c>
      <c r="Q1471" t="s">
        <v>21</v>
      </c>
      <c r="R1471" t="s">
        <v>2029</v>
      </c>
      <c r="S1471" t="s">
        <v>850</v>
      </c>
      <c r="U1471" t="s">
        <v>2029</v>
      </c>
      <c r="V1471">
        <v>43335</v>
      </c>
    </row>
    <row r="1472" spans="1:22" ht="15.75" customHeight="1" x14ac:dyDescent="0.2">
      <c r="A1472">
        <v>43335.483876863422</v>
      </c>
      <c r="B1472" t="s">
        <v>15</v>
      </c>
      <c r="C1472" t="s">
        <v>2882</v>
      </c>
      <c r="D1472">
        <v>58</v>
      </c>
      <c r="E1472" t="s">
        <v>2883</v>
      </c>
      <c r="F1472">
        <v>8</v>
      </c>
      <c r="G1472" t="s">
        <v>70</v>
      </c>
      <c r="H1472" t="s">
        <v>26</v>
      </c>
      <c r="I1472" t="s">
        <v>0</v>
      </c>
      <c r="K1472" t="s">
        <v>27</v>
      </c>
      <c r="L1472" t="s">
        <v>57</v>
      </c>
      <c r="M1472" t="s">
        <v>457</v>
      </c>
      <c r="N1472" t="s">
        <v>51</v>
      </c>
      <c r="O1472">
        <v>0</v>
      </c>
      <c r="P1472" t="s">
        <v>294</v>
      </c>
      <c r="Q1472" t="s">
        <v>21</v>
      </c>
      <c r="R1472" t="s">
        <v>2852</v>
      </c>
      <c r="S1472" t="s">
        <v>375</v>
      </c>
      <c r="U1472" t="s">
        <v>2852</v>
      </c>
      <c r="V1472">
        <v>43332</v>
      </c>
    </row>
    <row r="1473" spans="1:22" ht="15.75" customHeight="1" x14ac:dyDescent="0.2">
      <c r="A1473">
        <v>43335.486060092589</v>
      </c>
      <c r="B1473" t="s">
        <v>15</v>
      </c>
      <c r="C1473" t="s">
        <v>2884</v>
      </c>
      <c r="D1473">
        <v>53</v>
      </c>
      <c r="E1473" t="s">
        <v>2885</v>
      </c>
      <c r="F1473">
        <v>8</v>
      </c>
      <c r="G1473" t="s">
        <v>70</v>
      </c>
      <c r="H1473" t="s">
        <v>26</v>
      </c>
      <c r="I1473" t="s">
        <v>0</v>
      </c>
      <c r="K1473" t="s">
        <v>50</v>
      </c>
      <c r="L1473" t="s">
        <v>17</v>
      </c>
      <c r="M1473" t="s">
        <v>94</v>
      </c>
      <c r="N1473" t="s">
        <v>19</v>
      </c>
      <c r="O1473">
        <v>0</v>
      </c>
      <c r="P1473" t="s">
        <v>141</v>
      </c>
      <c r="Q1473" t="s">
        <v>21</v>
      </c>
      <c r="R1473" t="s">
        <v>2852</v>
      </c>
      <c r="S1473" t="s">
        <v>375</v>
      </c>
      <c r="U1473" t="s">
        <v>2852</v>
      </c>
      <c r="V1473">
        <v>43332</v>
      </c>
    </row>
    <row r="1474" spans="1:22" ht="15.75" customHeight="1" x14ac:dyDescent="0.2">
      <c r="A1474">
        <v>43335.487537442124</v>
      </c>
      <c r="B1474" t="s">
        <v>15</v>
      </c>
      <c r="C1474" t="s">
        <v>2886</v>
      </c>
      <c r="D1474">
        <v>49</v>
      </c>
      <c r="E1474">
        <v>102</v>
      </c>
      <c r="F1474">
        <v>8</v>
      </c>
      <c r="G1474" t="s">
        <v>70</v>
      </c>
      <c r="H1474" t="s">
        <v>26</v>
      </c>
      <c r="I1474" t="s">
        <v>0</v>
      </c>
      <c r="K1474" t="s">
        <v>27</v>
      </c>
      <c r="L1474" t="s">
        <v>28</v>
      </c>
      <c r="M1474" t="s">
        <v>94</v>
      </c>
      <c r="N1474" t="s">
        <v>19</v>
      </c>
      <c r="O1474">
        <v>0</v>
      </c>
      <c r="P1474" t="s">
        <v>20</v>
      </c>
      <c r="Q1474" t="s">
        <v>21</v>
      </c>
      <c r="R1474" t="s">
        <v>2852</v>
      </c>
      <c r="S1474" t="s">
        <v>375</v>
      </c>
      <c r="U1474" t="s">
        <v>2852</v>
      </c>
      <c r="V1474">
        <v>43332</v>
      </c>
    </row>
    <row r="1475" spans="1:22" ht="15.75" customHeight="1" x14ac:dyDescent="0.2">
      <c r="A1475">
        <v>43335.489462847225</v>
      </c>
      <c r="B1475" t="s">
        <v>15</v>
      </c>
      <c r="C1475" t="s">
        <v>2887</v>
      </c>
      <c r="D1475">
        <v>45</v>
      </c>
      <c r="E1475">
        <v>191</v>
      </c>
      <c r="F1475">
        <v>8</v>
      </c>
      <c r="G1475" t="s">
        <v>70</v>
      </c>
      <c r="H1475" t="s">
        <v>26</v>
      </c>
      <c r="I1475" t="s">
        <v>0</v>
      </c>
      <c r="K1475" t="s">
        <v>27</v>
      </c>
      <c r="L1475" t="s">
        <v>57</v>
      </c>
      <c r="M1475" t="s">
        <v>457</v>
      </c>
      <c r="N1475" t="s">
        <v>19</v>
      </c>
      <c r="O1475">
        <v>0</v>
      </c>
      <c r="P1475" t="s">
        <v>141</v>
      </c>
      <c r="Q1475" t="s">
        <v>21</v>
      </c>
      <c r="R1475" t="s">
        <v>2852</v>
      </c>
      <c r="S1475" t="s">
        <v>375</v>
      </c>
      <c r="U1475" t="s">
        <v>2852</v>
      </c>
      <c r="V1475">
        <v>43332</v>
      </c>
    </row>
    <row r="1476" spans="1:22" ht="15.75" customHeight="1" x14ac:dyDescent="0.2">
      <c r="A1476">
        <v>43335.502304733796</v>
      </c>
      <c r="B1476" t="s">
        <v>36</v>
      </c>
      <c r="C1476" t="s">
        <v>2888</v>
      </c>
      <c r="D1476">
        <v>52</v>
      </c>
      <c r="E1476">
        <v>4</v>
      </c>
      <c r="F1476">
        <v>9</v>
      </c>
      <c r="G1476" t="s">
        <v>111</v>
      </c>
      <c r="H1476" t="s">
        <v>26</v>
      </c>
      <c r="I1476" t="s">
        <v>0</v>
      </c>
      <c r="K1476" t="s">
        <v>27</v>
      </c>
      <c r="L1476" t="s">
        <v>57</v>
      </c>
      <c r="M1476" t="s">
        <v>457</v>
      </c>
      <c r="N1476" t="s">
        <v>19</v>
      </c>
      <c r="O1476">
        <v>0</v>
      </c>
      <c r="P1476" t="s">
        <v>101</v>
      </c>
      <c r="Q1476" t="s">
        <v>21</v>
      </c>
      <c r="R1476" t="s">
        <v>1234</v>
      </c>
      <c r="S1476" t="s">
        <v>850</v>
      </c>
      <c r="U1476" t="s">
        <v>1234</v>
      </c>
      <c r="V1476">
        <v>43308</v>
      </c>
    </row>
    <row r="1477" spans="1:22" ht="15.75" customHeight="1" x14ac:dyDescent="0.2">
      <c r="A1477">
        <v>43335.504108009263</v>
      </c>
      <c r="B1477" t="s">
        <v>36</v>
      </c>
      <c r="C1477" t="s">
        <v>2889</v>
      </c>
      <c r="D1477">
        <v>46</v>
      </c>
      <c r="E1477" t="s">
        <v>533</v>
      </c>
      <c r="F1477">
        <v>9</v>
      </c>
      <c r="G1477" t="s">
        <v>111</v>
      </c>
      <c r="H1477" t="s">
        <v>26</v>
      </c>
      <c r="I1477" t="s">
        <v>0</v>
      </c>
      <c r="K1477" t="s">
        <v>27</v>
      </c>
      <c r="L1477" t="s">
        <v>57</v>
      </c>
      <c r="M1477" t="s">
        <v>457</v>
      </c>
      <c r="N1477" t="s">
        <v>19</v>
      </c>
      <c r="O1477">
        <v>0</v>
      </c>
      <c r="P1477" t="s">
        <v>101</v>
      </c>
      <c r="Q1477" t="s">
        <v>21</v>
      </c>
      <c r="R1477" t="s">
        <v>1234</v>
      </c>
      <c r="S1477" t="s">
        <v>2559</v>
      </c>
      <c r="U1477" t="s">
        <v>1234</v>
      </c>
      <c r="V1477">
        <v>43308</v>
      </c>
    </row>
    <row r="1478" spans="1:22" ht="15.75" customHeight="1" x14ac:dyDescent="0.2">
      <c r="A1478">
        <v>43335.505551111113</v>
      </c>
      <c r="B1478" t="s">
        <v>36</v>
      </c>
      <c r="C1478" t="s">
        <v>2890</v>
      </c>
      <c r="D1478">
        <v>55</v>
      </c>
      <c r="E1478" t="s">
        <v>621</v>
      </c>
      <c r="F1478">
        <v>9</v>
      </c>
      <c r="G1478" t="s">
        <v>111</v>
      </c>
      <c r="H1478" t="s">
        <v>26</v>
      </c>
      <c r="I1478" t="s">
        <v>0</v>
      </c>
      <c r="K1478" t="s">
        <v>27</v>
      </c>
      <c r="L1478" t="s">
        <v>57</v>
      </c>
      <c r="M1478" t="s">
        <v>457</v>
      </c>
      <c r="N1478" t="s">
        <v>19</v>
      </c>
      <c r="O1478">
        <v>0</v>
      </c>
      <c r="P1478" t="s">
        <v>101</v>
      </c>
      <c r="Q1478" t="s">
        <v>21</v>
      </c>
      <c r="R1478" t="s">
        <v>1234</v>
      </c>
      <c r="S1478" t="s">
        <v>2559</v>
      </c>
      <c r="U1478" t="s">
        <v>1234</v>
      </c>
      <c r="V1478">
        <v>43308</v>
      </c>
    </row>
    <row r="1479" spans="1:22" ht="15.75" customHeight="1" x14ac:dyDescent="0.2">
      <c r="A1479">
        <v>43335.50650019676</v>
      </c>
      <c r="B1479" t="s">
        <v>15</v>
      </c>
      <c r="C1479" t="s">
        <v>2891</v>
      </c>
      <c r="D1479">
        <v>61</v>
      </c>
      <c r="E1479">
        <v>12</v>
      </c>
      <c r="F1479">
        <v>18</v>
      </c>
      <c r="G1479" s="4" t="s">
        <v>34</v>
      </c>
      <c r="H1479" t="s">
        <v>26</v>
      </c>
      <c r="I1479" t="s">
        <v>0</v>
      </c>
      <c r="K1479" t="s">
        <v>27</v>
      </c>
      <c r="L1479" t="s">
        <v>28</v>
      </c>
      <c r="M1479" t="s">
        <v>182</v>
      </c>
      <c r="N1479" t="s">
        <v>39</v>
      </c>
      <c r="O1479">
        <v>5000</v>
      </c>
      <c r="P1479" t="s">
        <v>2490</v>
      </c>
      <c r="Q1479" t="s">
        <v>21</v>
      </c>
      <c r="R1479" t="s">
        <v>2442</v>
      </c>
      <c r="S1479" t="s">
        <v>1475</v>
      </c>
      <c r="U1479" t="s">
        <v>2442</v>
      </c>
      <c r="V1479">
        <v>43335</v>
      </c>
    </row>
    <row r="1480" spans="1:22" ht="15.75" customHeight="1" x14ac:dyDescent="0.2">
      <c r="A1480">
        <v>43335.507218333332</v>
      </c>
      <c r="B1480" t="s">
        <v>36</v>
      </c>
      <c r="C1480" t="s">
        <v>2892</v>
      </c>
      <c r="D1480">
        <v>47</v>
      </c>
      <c r="E1480">
        <v>97</v>
      </c>
      <c r="F1480">
        <v>9</v>
      </c>
      <c r="G1480" t="s">
        <v>111</v>
      </c>
      <c r="H1480" t="s">
        <v>26</v>
      </c>
      <c r="I1480" t="s">
        <v>0</v>
      </c>
      <c r="K1480" t="s">
        <v>27</v>
      </c>
      <c r="L1480" t="s">
        <v>57</v>
      </c>
      <c r="M1480" t="s">
        <v>457</v>
      </c>
      <c r="N1480" t="s">
        <v>19</v>
      </c>
      <c r="O1480">
        <v>0</v>
      </c>
      <c r="P1480" t="s">
        <v>101</v>
      </c>
      <c r="Q1480" t="s">
        <v>21</v>
      </c>
      <c r="R1480" t="s">
        <v>1234</v>
      </c>
      <c r="S1480" t="s">
        <v>2559</v>
      </c>
      <c r="U1480" t="s">
        <v>1234</v>
      </c>
      <c r="V1480">
        <v>43308</v>
      </c>
    </row>
    <row r="1481" spans="1:22" ht="15.75" customHeight="1" x14ac:dyDescent="0.2">
      <c r="A1481">
        <v>43335.508613206017</v>
      </c>
      <c r="B1481" t="s">
        <v>22</v>
      </c>
      <c r="C1481" t="s">
        <v>2893</v>
      </c>
      <c r="D1481">
        <v>48</v>
      </c>
      <c r="E1481">
        <v>80</v>
      </c>
      <c r="F1481">
        <v>9</v>
      </c>
      <c r="G1481" t="s">
        <v>111</v>
      </c>
      <c r="H1481" t="s">
        <v>26</v>
      </c>
      <c r="I1481" t="s">
        <v>0</v>
      </c>
      <c r="K1481" t="s">
        <v>50</v>
      </c>
      <c r="L1481" t="s">
        <v>57</v>
      </c>
      <c r="M1481" t="s">
        <v>457</v>
      </c>
      <c r="N1481" t="s">
        <v>19</v>
      </c>
      <c r="O1481">
        <v>0</v>
      </c>
      <c r="P1481" t="s">
        <v>101</v>
      </c>
      <c r="Q1481" t="s">
        <v>21</v>
      </c>
      <c r="R1481" t="s">
        <v>1234</v>
      </c>
      <c r="S1481" t="s">
        <v>850</v>
      </c>
      <c r="U1481" t="s">
        <v>1234</v>
      </c>
      <c r="V1481">
        <v>43308</v>
      </c>
    </row>
    <row r="1482" spans="1:22" ht="15.75" customHeight="1" x14ac:dyDescent="0.2">
      <c r="A1482">
        <v>43335.510726550929</v>
      </c>
      <c r="B1482" t="s">
        <v>36</v>
      </c>
      <c r="C1482" t="s">
        <v>2894</v>
      </c>
      <c r="D1482">
        <v>31</v>
      </c>
      <c r="E1482" t="s">
        <v>1518</v>
      </c>
      <c r="F1482">
        <v>9</v>
      </c>
      <c r="G1482" t="s">
        <v>111</v>
      </c>
      <c r="H1482" t="s">
        <v>26</v>
      </c>
      <c r="I1482" t="s">
        <v>0</v>
      </c>
      <c r="K1482" t="s">
        <v>27</v>
      </c>
      <c r="L1482" t="s">
        <v>28</v>
      </c>
      <c r="M1482" t="s">
        <v>94</v>
      </c>
      <c r="N1482" t="s">
        <v>39</v>
      </c>
      <c r="O1482">
        <v>2000</v>
      </c>
      <c r="P1482" t="s">
        <v>101</v>
      </c>
      <c r="Q1482" t="s">
        <v>21</v>
      </c>
      <c r="R1482" t="s">
        <v>1234</v>
      </c>
      <c r="S1482" t="s">
        <v>850</v>
      </c>
      <c r="U1482" t="s">
        <v>1234</v>
      </c>
      <c r="V1482">
        <v>43308</v>
      </c>
    </row>
    <row r="1483" spans="1:22" ht="15.75" customHeight="1" x14ac:dyDescent="0.2">
      <c r="A1483">
        <v>43335.520976203705</v>
      </c>
      <c r="B1483" t="s">
        <v>22</v>
      </c>
      <c r="C1483" t="s">
        <v>2895</v>
      </c>
      <c r="D1483">
        <v>38</v>
      </c>
      <c r="E1483">
        <v>79</v>
      </c>
      <c r="F1483">
        <v>9</v>
      </c>
      <c r="G1483" t="s">
        <v>111</v>
      </c>
      <c r="H1483" t="s">
        <v>26</v>
      </c>
      <c r="I1483" t="s">
        <v>0</v>
      </c>
      <c r="K1483" t="s">
        <v>27</v>
      </c>
      <c r="L1483" t="s">
        <v>57</v>
      </c>
      <c r="M1483" t="s">
        <v>457</v>
      </c>
      <c r="N1483" t="s">
        <v>19</v>
      </c>
      <c r="O1483">
        <v>0</v>
      </c>
      <c r="P1483" t="s">
        <v>20</v>
      </c>
      <c r="Q1483" t="s">
        <v>21</v>
      </c>
      <c r="R1483" t="s">
        <v>1234</v>
      </c>
      <c r="S1483" t="s">
        <v>850</v>
      </c>
      <c r="U1483" t="s">
        <v>1234</v>
      </c>
      <c r="V1483">
        <v>43308</v>
      </c>
    </row>
    <row r="1484" spans="1:22" ht="15.75" customHeight="1" x14ac:dyDescent="0.2">
      <c r="A1484">
        <v>43335.522800243052</v>
      </c>
      <c r="B1484" t="s">
        <v>22</v>
      </c>
      <c r="C1484" t="s">
        <v>2896</v>
      </c>
      <c r="D1484">
        <v>40</v>
      </c>
      <c r="E1484">
        <v>98</v>
      </c>
      <c r="F1484">
        <v>9</v>
      </c>
      <c r="G1484" t="s">
        <v>111</v>
      </c>
      <c r="H1484" t="s">
        <v>26</v>
      </c>
      <c r="I1484" t="s">
        <v>0</v>
      </c>
      <c r="K1484" t="s">
        <v>27</v>
      </c>
      <c r="L1484" t="s">
        <v>57</v>
      </c>
      <c r="M1484" t="s">
        <v>457</v>
      </c>
      <c r="N1484" t="s">
        <v>19</v>
      </c>
      <c r="O1484">
        <v>0</v>
      </c>
      <c r="P1484" t="s">
        <v>101</v>
      </c>
      <c r="Q1484" t="s">
        <v>21</v>
      </c>
      <c r="R1484" t="s">
        <v>1234</v>
      </c>
      <c r="S1484" t="s">
        <v>850</v>
      </c>
      <c r="U1484" t="s">
        <v>1234</v>
      </c>
      <c r="V1484">
        <v>43308</v>
      </c>
    </row>
    <row r="1485" spans="1:22" ht="15.75" customHeight="1" x14ac:dyDescent="0.2">
      <c r="A1485">
        <v>43335.524411701394</v>
      </c>
      <c r="B1485" t="s">
        <v>22</v>
      </c>
      <c r="C1485" t="s">
        <v>2897</v>
      </c>
      <c r="D1485">
        <v>34</v>
      </c>
      <c r="E1485">
        <v>34</v>
      </c>
      <c r="F1485">
        <v>9</v>
      </c>
      <c r="G1485" t="s">
        <v>111</v>
      </c>
      <c r="H1485" t="s">
        <v>26</v>
      </c>
      <c r="I1485" t="s">
        <v>0</v>
      </c>
      <c r="K1485" t="s">
        <v>27</v>
      </c>
      <c r="L1485" t="s">
        <v>57</v>
      </c>
      <c r="M1485" t="s">
        <v>457</v>
      </c>
      <c r="N1485" t="s">
        <v>19</v>
      </c>
      <c r="O1485">
        <v>0</v>
      </c>
      <c r="P1485" t="s">
        <v>101</v>
      </c>
      <c r="Q1485" t="s">
        <v>21</v>
      </c>
      <c r="R1485" t="s">
        <v>1234</v>
      </c>
      <c r="S1485" t="s">
        <v>850</v>
      </c>
      <c r="U1485" t="s">
        <v>1234</v>
      </c>
      <c r="V1485">
        <v>43308</v>
      </c>
    </row>
    <row r="1486" spans="1:22" ht="15.75" customHeight="1" x14ac:dyDescent="0.2">
      <c r="A1486">
        <v>43335.526217893523</v>
      </c>
      <c r="B1486" t="s">
        <v>22</v>
      </c>
      <c r="C1486" t="s">
        <v>2898</v>
      </c>
      <c r="D1486">
        <v>40</v>
      </c>
      <c r="E1486" t="s">
        <v>110</v>
      </c>
      <c r="F1486">
        <v>9</v>
      </c>
      <c r="G1486" t="s">
        <v>111</v>
      </c>
      <c r="H1486" t="s">
        <v>26</v>
      </c>
      <c r="I1486" t="s">
        <v>0</v>
      </c>
      <c r="K1486" t="s">
        <v>27</v>
      </c>
      <c r="L1486" t="s">
        <v>57</v>
      </c>
      <c r="M1486" t="s">
        <v>457</v>
      </c>
      <c r="N1486" t="s">
        <v>19</v>
      </c>
      <c r="O1486">
        <v>0</v>
      </c>
      <c r="P1486" t="s">
        <v>101</v>
      </c>
      <c r="Q1486" t="s">
        <v>21</v>
      </c>
      <c r="R1486" t="s">
        <v>1234</v>
      </c>
      <c r="S1486" t="s">
        <v>850</v>
      </c>
      <c r="U1486" t="s">
        <v>1234</v>
      </c>
      <c r="V1486">
        <v>43308</v>
      </c>
    </row>
    <row r="1487" spans="1:22" ht="15.75" customHeight="1" x14ac:dyDescent="0.2">
      <c r="A1487">
        <v>43335.527726122687</v>
      </c>
      <c r="B1487" t="s">
        <v>22</v>
      </c>
      <c r="C1487" t="s">
        <v>2899</v>
      </c>
      <c r="D1487">
        <v>40</v>
      </c>
      <c r="E1487">
        <v>9</v>
      </c>
      <c r="F1487">
        <v>9</v>
      </c>
      <c r="G1487" t="s">
        <v>111</v>
      </c>
      <c r="H1487" t="s">
        <v>26</v>
      </c>
      <c r="I1487" t="s">
        <v>0</v>
      </c>
      <c r="K1487" t="s">
        <v>27</v>
      </c>
      <c r="L1487" t="s">
        <v>57</v>
      </c>
      <c r="M1487" t="s">
        <v>457</v>
      </c>
      <c r="N1487" t="s">
        <v>19</v>
      </c>
      <c r="O1487">
        <v>0</v>
      </c>
      <c r="P1487" t="s">
        <v>101</v>
      </c>
      <c r="Q1487" t="s">
        <v>21</v>
      </c>
      <c r="R1487" t="s">
        <v>1234</v>
      </c>
      <c r="S1487" t="s">
        <v>850</v>
      </c>
      <c r="U1487" t="s">
        <v>1234</v>
      </c>
      <c r="V1487">
        <v>43308</v>
      </c>
    </row>
    <row r="1488" spans="1:22" ht="15.75" customHeight="1" x14ac:dyDescent="0.2">
      <c r="A1488">
        <v>43335.529249826388</v>
      </c>
      <c r="B1488" t="s">
        <v>36</v>
      </c>
      <c r="C1488" t="s">
        <v>2900</v>
      </c>
      <c r="D1488">
        <v>54</v>
      </c>
      <c r="E1488">
        <v>45</v>
      </c>
      <c r="F1488">
        <v>10</v>
      </c>
      <c r="G1488" t="s">
        <v>111</v>
      </c>
      <c r="H1488" t="s">
        <v>26</v>
      </c>
      <c r="I1488" t="s">
        <v>0</v>
      </c>
      <c r="K1488" t="s">
        <v>50</v>
      </c>
      <c r="L1488" t="s">
        <v>57</v>
      </c>
      <c r="M1488" t="s">
        <v>457</v>
      </c>
      <c r="N1488" t="s">
        <v>19</v>
      </c>
      <c r="O1488">
        <v>0</v>
      </c>
      <c r="P1488" t="s">
        <v>101</v>
      </c>
      <c r="Q1488" t="s">
        <v>21</v>
      </c>
      <c r="R1488" t="s">
        <v>1234</v>
      </c>
      <c r="S1488" t="s">
        <v>850</v>
      </c>
      <c r="U1488" t="s">
        <v>1234</v>
      </c>
      <c r="V1488">
        <v>43308</v>
      </c>
    </row>
    <row r="1489" spans="1:22" ht="15.75" customHeight="1" x14ac:dyDescent="0.2">
      <c r="A1489">
        <v>43335.537967442127</v>
      </c>
      <c r="B1489" t="s">
        <v>15</v>
      </c>
      <c r="C1489" t="s">
        <v>2901</v>
      </c>
      <c r="D1489">
        <v>56</v>
      </c>
      <c r="E1489" t="s">
        <v>2902</v>
      </c>
      <c r="F1489">
        <v>3</v>
      </c>
      <c r="G1489" s="4" t="s">
        <v>93</v>
      </c>
      <c r="H1489" t="s">
        <v>26</v>
      </c>
      <c r="I1489" t="s">
        <v>0</v>
      </c>
      <c r="K1489" t="s">
        <v>50</v>
      </c>
      <c r="L1489" t="s">
        <v>57</v>
      </c>
      <c r="M1489" t="s">
        <v>457</v>
      </c>
      <c r="N1489" t="s">
        <v>19</v>
      </c>
      <c r="O1489">
        <v>0</v>
      </c>
      <c r="P1489" t="s">
        <v>294</v>
      </c>
      <c r="Q1489" t="s">
        <v>21</v>
      </c>
      <c r="R1489" t="s">
        <v>2903</v>
      </c>
      <c r="U1489" t="s">
        <v>2903</v>
      </c>
      <c r="V1489">
        <v>43335</v>
      </c>
    </row>
    <row r="1490" spans="1:22" ht="15.75" customHeight="1" x14ac:dyDescent="0.2">
      <c r="A1490">
        <v>43335.540050358795</v>
      </c>
      <c r="B1490" t="s">
        <v>15</v>
      </c>
      <c r="C1490" t="s">
        <v>2904</v>
      </c>
      <c r="D1490">
        <v>31</v>
      </c>
      <c r="E1490" t="s">
        <v>2902</v>
      </c>
      <c r="F1490">
        <v>3</v>
      </c>
      <c r="G1490" s="4" t="s">
        <v>93</v>
      </c>
      <c r="H1490" t="s">
        <v>26</v>
      </c>
      <c r="I1490" t="s">
        <v>0</v>
      </c>
      <c r="K1490" t="s">
        <v>50</v>
      </c>
      <c r="L1490" t="s">
        <v>57</v>
      </c>
      <c r="M1490" t="s">
        <v>457</v>
      </c>
      <c r="N1490" t="s">
        <v>19</v>
      </c>
      <c r="O1490">
        <v>0</v>
      </c>
      <c r="P1490" t="s">
        <v>294</v>
      </c>
      <c r="Q1490" t="s">
        <v>21</v>
      </c>
      <c r="R1490" t="s">
        <v>2903</v>
      </c>
      <c r="U1490" t="s">
        <v>2903</v>
      </c>
      <c r="V1490">
        <v>43335</v>
      </c>
    </row>
    <row r="1491" spans="1:22" ht="15.75" customHeight="1" x14ac:dyDescent="0.2">
      <c r="A1491">
        <v>43335.541099212962</v>
      </c>
      <c r="B1491" t="s">
        <v>36</v>
      </c>
      <c r="C1491" t="s">
        <v>2905</v>
      </c>
      <c r="D1491">
        <v>56</v>
      </c>
      <c r="E1491">
        <v>58</v>
      </c>
      <c r="F1491">
        <v>3</v>
      </c>
      <c r="G1491" s="4" t="s">
        <v>93</v>
      </c>
      <c r="H1491" t="s">
        <v>26</v>
      </c>
      <c r="I1491" t="s">
        <v>0</v>
      </c>
      <c r="K1491" t="s">
        <v>27</v>
      </c>
      <c r="L1491" t="s">
        <v>57</v>
      </c>
      <c r="M1491" t="s">
        <v>457</v>
      </c>
      <c r="N1491" t="s">
        <v>19</v>
      </c>
      <c r="O1491">
        <v>0</v>
      </c>
      <c r="P1491" t="s">
        <v>294</v>
      </c>
      <c r="Q1491" t="s">
        <v>21</v>
      </c>
      <c r="R1491" t="s">
        <v>2903</v>
      </c>
      <c r="U1491" t="s">
        <v>2903</v>
      </c>
      <c r="V1491">
        <v>43335</v>
      </c>
    </row>
    <row r="1492" spans="1:22" ht="15.75" customHeight="1" x14ac:dyDescent="0.2">
      <c r="A1492">
        <v>43335.54326431713</v>
      </c>
      <c r="B1492" t="s">
        <v>22</v>
      </c>
      <c r="C1492" t="s">
        <v>2906</v>
      </c>
      <c r="D1492">
        <v>36</v>
      </c>
      <c r="E1492">
        <v>58</v>
      </c>
      <c r="F1492">
        <v>3</v>
      </c>
      <c r="G1492" s="4" t="s">
        <v>93</v>
      </c>
      <c r="H1492" t="s">
        <v>26</v>
      </c>
      <c r="I1492" t="s">
        <v>0</v>
      </c>
      <c r="K1492" t="s">
        <v>50</v>
      </c>
      <c r="L1492" t="s">
        <v>57</v>
      </c>
      <c r="M1492" t="s">
        <v>457</v>
      </c>
      <c r="N1492" t="s">
        <v>19</v>
      </c>
      <c r="O1492">
        <v>0</v>
      </c>
      <c r="P1492" t="s">
        <v>294</v>
      </c>
      <c r="Q1492" t="s">
        <v>21</v>
      </c>
      <c r="R1492" t="s">
        <v>2903</v>
      </c>
      <c r="U1492" t="s">
        <v>2903</v>
      </c>
      <c r="V1492">
        <v>43335</v>
      </c>
    </row>
    <row r="1493" spans="1:22" ht="15.75" customHeight="1" x14ac:dyDescent="0.2">
      <c r="A1493">
        <v>43335.545457916669</v>
      </c>
      <c r="B1493" t="s">
        <v>36</v>
      </c>
      <c r="C1493" t="s">
        <v>2907</v>
      </c>
      <c r="D1493">
        <v>45</v>
      </c>
      <c r="E1493" t="s">
        <v>2908</v>
      </c>
      <c r="F1493">
        <v>8</v>
      </c>
      <c r="G1493" t="s">
        <v>70</v>
      </c>
      <c r="H1493" t="s">
        <v>26</v>
      </c>
      <c r="I1493" t="s">
        <v>0</v>
      </c>
      <c r="K1493" t="s">
        <v>16</v>
      </c>
      <c r="L1493" t="s">
        <v>57</v>
      </c>
      <c r="M1493" t="s">
        <v>457</v>
      </c>
      <c r="N1493" t="s">
        <v>19</v>
      </c>
      <c r="O1493">
        <v>0</v>
      </c>
      <c r="P1493" t="s">
        <v>141</v>
      </c>
      <c r="Q1493" t="s">
        <v>21</v>
      </c>
      <c r="R1493" t="s">
        <v>2852</v>
      </c>
      <c r="S1493" t="s">
        <v>375</v>
      </c>
      <c r="U1493" t="s">
        <v>2852</v>
      </c>
      <c r="V1493">
        <v>43332</v>
      </c>
    </row>
    <row r="1494" spans="1:22" ht="15.75" customHeight="1" x14ac:dyDescent="0.2">
      <c r="A1494">
        <v>43335.546779479162</v>
      </c>
      <c r="B1494" t="s">
        <v>36</v>
      </c>
      <c r="C1494" t="s">
        <v>2909</v>
      </c>
      <c r="D1494">
        <v>54</v>
      </c>
      <c r="E1494" t="s">
        <v>2910</v>
      </c>
      <c r="F1494">
        <v>8</v>
      </c>
      <c r="G1494" t="s">
        <v>70</v>
      </c>
      <c r="H1494" t="s">
        <v>26</v>
      </c>
      <c r="I1494" t="s">
        <v>0</v>
      </c>
      <c r="K1494" t="s">
        <v>27</v>
      </c>
      <c r="L1494" t="s">
        <v>57</v>
      </c>
      <c r="M1494" t="s">
        <v>457</v>
      </c>
      <c r="N1494" t="s">
        <v>19</v>
      </c>
      <c r="O1494">
        <v>0</v>
      </c>
      <c r="P1494" t="s">
        <v>30</v>
      </c>
      <c r="Q1494" t="s">
        <v>21</v>
      </c>
      <c r="R1494" t="s">
        <v>2852</v>
      </c>
      <c r="S1494" t="s">
        <v>375</v>
      </c>
      <c r="U1494" t="s">
        <v>2852</v>
      </c>
      <c r="V1494">
        <v>43332</v>
      </c>
    </row>
    <row r="1495" spans="1:22" ht="15.75" customHeight="1" x14ac:dyDescent="0.2">
      <c r="A1495">
        <v>43335.546833391199</v>
      </c>
      <c r="B1495" t="s">
        <v>15</v>
      </c>
      <c r="C1495" t="s">
        <v>2911</v>
      </c>
      <c r="D1495">
        <v>28</v>
      </c>
      <c r="E1495">
        <v>58</v>
      </c>
      <c r="F1495">
        <v>3</v>
      </c>
      <c r="G1495" s="4" t="s">
        <v>93</v>
      </c>
      <c r="H1495" t="s">
        <v>26</v>
      </c>
      <c r="I1495" t="s">
        <v>0</v>
      </c>
      <c r="K1495" t="s">
        <v>103</v>
      </c>
      <c r="L1495" t="s">
        <v>57</v>
      </c>
      <c r="M1495" t="s">
        <v>457</v>
      </c>
      <c r="N1495" t="s">
        <v>19</v>
      </c>
      <c r="O1495">
        <v>0</v>
      </c>
      <c r="P1495" t="s">
        <v>294</v>
      </c>
      <c r="Q1495" t="s">
        <v>21</v>
      </c>
      <c r="R1495" t="s">
        <v>2903</v>
      </c>
      <c r="U1495" t="s">
        <v>2903</v>
      </c>
      <c r="V1495">
        <v>43335</v>
      </c>
    </row>
    <row r="1496" spans="1:22" ht="15.75" customHeight="1" x14ac:dyDescent="0.2">
      <c r="A1496">
        <v>43335.547752789353</v>
      </c>
      <c r="B1496" t="s">
        <v>36</v>
      </c>
      <c r="C1496" t="s">
        <v>2912</v>
      </c>
      <c r="D1496">
        <v>80</v>
      </c>
      <c r="E1496">
        <v>18</v>
      </c>
      <c r="F1496">
        <v>3</v>
      </c>
      <c r="G1496" s="4" t="s">
        <v>93</v>
      </c>
      <c r="H1496" t="s">
        <v>26</v>
      </c>
      <c r="I1496" t="s">
        <v>0</v>
      </c>
      <c r="K1496" t="s">
        <v>27</v>
      </c>
      <c r="L1496" t="s">
        <v>57</v>
      </c>
      <c r="M1496" t="s">
        <v>457</v>
      </c>
      <c r="N1496" t="s">
        <v>19</v>
      </c>
      <c r="O1496">
        <v>0</v>
      </c>
      <c r="P1496" t="s">
        <v>294</v>
      </c>
      <c r="Q1496" t="s">
        <v>21</v>
      </c>
      <c r="R1496" t="s">
        <v>2903</v>
      </c>
      <c r="U1496" t="s">
        <v>2903</v>
      </c>
      <c r="V1496">
        <v>43335</v>
      </c>
    </row>
    <row r="1497" spans="1:22" ht="15.75" customHeight="1" x14ac:dyDescent="0.2">
      <c r="A1497">
        <v>43335.548198206016</v>
      </c>
      <c r="B1497" t="s">
        <v>36</v>
      </c>
      <c r="C1497" t="s">
        <v>2913</v>
      </c>
      <c r="D1497">
        <v>41</v>
      </c>
      <c r="E1497" t="s">
        <v>2914</v>
      </c>
      <c r="F1497">
        <v>8</v>
      </c>
      <c r="G1497" t="s">
        <v>70</v>
      </c>
      <c r="H1497" t="s">
        <v>26</v>
      </c>
      <c r="I1497" t="s">
        <v>0</v>
      </c>
      <c r="K1497" t="s">
        <v>27</v>
      </c>
      <c r="L1497" t="s">
        <v>57</v>
      </c>
      <c r="M1497" t="s">
        <v>457</v>
      </c>
      <c r="N1497" t="s">
        <v>19</v>
      </c>
      <c r="O1497">
        <v>0</v>
      </c>
      <c r="P1497" t="s">
        <v>141</v>
      </c>
      <c r="Q1497" t="s">
        <v>21</v>
      </c>
      <c r="R1497" t="s">
        <v>2852</v>
      </c>
      <c r="S1497" t="s">
        <v>375</v>
      </c>
      <c r="U1497" t="s">
        <v>2852</v>
      </c>
      <c r="V1497">
        <v>43332</v>
      </c>
    </row>
    <row r="1498" spans="1:22" ht="15.75" customHeight="1" x14ac:dyDescent="0.2">
      <c r="A1498">
        <v>43335.548679652777</v>
      </c>
      <c r="B1498" t="s">
        <v>15</v>
      </c>
      <c r="C1498" t="s">
        <v>2915</v>
      </c>
      <c r="D1498">
        <v>62</v>
      </c>
      <c r="E1498">
        <v>58</v>
      </c>
      <c r="F1498">
        <v>3</v>
      </c>
      <c r="G1498" s="4" t="s">
        <v>93</v>
      </c>
      <c r="H1498" t="s">
        <v>26</v>
      </c>
      <c r="I1498" t="s">
        <v>0</v>
      </c>
      <c r="K1498" t="s">
        <v>27</v>
      </c>
      <c r="L1498" t="s">
        <v>57</v>
      </c>
      <c r="M1498" t="s">
        <v>457</v>
      </c>
      <c r="N1498" t="s">
        <v>19</v>
      </c>
      <c r="O1498">
        <v>0</v>
      </c>
      <c r="P1498" t="s">
        <v>294</v>
      </c>
      <c r="Q1498" t="s">
        <v>21</v>
      </c>
      <c r="R1498" t="s">
        <v>2903</v>
      </c>
      <c r="U1498" t="s">
        <v>2903</v>
      </c>
      <c r="V1498">
        <v>43335</v>
      </c>
    </row>
    <row r="1499" spans="1:22" ht="15.75" customHeight="1" x14ac:dyDescent="0.2">
      <c r="A1499">
        <v>43335.554846273153</v>
      </c>
      <c r="B1499" t="s">
        <v>36</v>
      </c>
      <c r="C1499" t="s">
        <v>2916</v>
      </c>
      <c r="D1499">
        <v>40</v>
      </c>
      <c r="E1499" t="s">
        <v>2917</v>
      </c>
      <c r="F1499">
        <v>8</v>
      </c>
      <c r="G1499" t="s">
        <v>70</v>
      </c>
      <c r="H1499" t="s">
        <v>26</v>
      </c>
      <c r="I1499" t="s">
        <v>0</v>
      </c>
      <c r="K1499" t="s">
        <v>27</v>
      </c>
      <c r="L1499" t="s">
        <v>57</v>
      </c>
      <c r="M1499" t="s">
        <v>457</v>
      </c>
      <c r="N1499" t="s">
        <v>19</v>
      </c>
      <c r="O1499">
        <v>0</v>
      </c>
      <c r="P1499" t="s">
        <v>141</v>
      </c>
      <c r="Q1499" t="s">
        <v>21</v>
      </c>
      <c r="R1499" t="s">
        <v>2852</v>
      </c>
      <c r="S1499" t="s">
        <v>375</v>
      </c>
      <c r="U1499" t="s">
        <v>2852</v>
      </c>
      <c r="V1499">
        <v>43332</v>
      </c>
    </row>
    <row r="1500" spans="1:22" ht="15.75" customHeight="1" x14ac:dyDescent="0.2">
      <c r="A1500">
        <v>43335.555475046298</v>
      </c>
      <c r="B1500" t="s">
        <v>15</v>
      </c>
      <c r="C1500" t="s">
        <v>2918</v>
      </c>
      <c r="D1500">
        <v>63</v>
      </c>
      <c r="E1500">
        <v>102</v>
      </c>
      <c r="F1500">
        <v>11</v>
      </c>
      <c r="G1500" s="4" t="s">
        <v>34</v>
      </c>
      <c r="H1500" t="s">
        <v>26</v>
      </c>
      <c r="I1500" t="s">
        <v>0</v>
      </c>
      <c r="K1500" t="s">
        <v>27</v>
      </c>
      <c r="L1500" t="s">
        <v>57</v>
      </c>
      <c r="M1500" t="s">
        <v>457</v>
      </c>
      <c r="N1500" t="s">
        <v>19</v>
      </c>
      <c r="O1500">
        <v>0</v>
      </c>
      <c r="P1500" t="s">
        <v>1554</v>
      </c>
      <c r="Q1500" t="s">
        <v>21</v>
      </c>
      <c r="R1500" t="s">
        <v>2919</v>
      </c>
      <c r="S1500" t="s">
        <v>2920</v>
      </c>
      <c r="U1500" t="s">
        <v>2919</v>
      </c>
      <c r="V1500">
        <v>43335</v>
      </c>
    </row>
    <row r="1501" spans="1:22" ht="15.75" customHeight="1" x14ac:dyDescent="0.2">
      <c r="A1501">
        <v>43335.556300694443</v>
      </c>
      <c r="B1501" t="s">
        <v>15</v>
      </c>
      <c r="C1501" t="s">
        <v>2921</v>
      </c>
      <c r="D1501">
        <v>46</v>
      </c>
      <c r="E1501" t="s">
        <v>2922</v>
      </c>
      <c r="F1501">
        <v>8</v>
      </c>
      <c r="G1501" t="s">
        <v>70</v>
      </c>
      <c r="H1501" t="s">
        <v>26</v>
      </c>
      <c r="I1501" t="s">
        <v>0</v>
      </c>
      <c r="K1501" t="s">
        <v>27</v>
      </c>
      <c r="L1501" t="s">
        <v>57</v>
      </c>
      <c r="M1501" t="s">
        <v>457</v>
      </c>
      <c r="N1501" t="s">
        <v>19</v>
      </c>
      <c r="O1501">
        <v>0</v>
      </c>
      <c r="P1501" t="s">
        <v>141</v>
      </c>
      <c r="Q1501" t="s">
        <v>21</v>
      </c>
      <c r="R1501" t="s">
        <v>2852</v>
      </c>
      <c r="S1501" t="s">
        <v>375</v>
      </c>
      <c r="U1501" t="s">
        <v>2852</v>
      </c>
      <c r="V1501">
        <v>43332</v>
      </c>
    </row>
    <row r="1502" spans="1:22" ht="15.75" customHeight="1" x14ac:dyDescent="0.2">
      <c r="A1502">
        <v>43335.557281990739</v>
      </c>
      <c r="B1502" t="s">
        <v>36</v>
      </c>
      <c r="C1502" t="s">
        <v>2923</v>
      </c>
      <c r="D1502">
        <v>44</v>
      </c>
      <c r="E1502">
        <v>178</v>
      </c>
      <c r="F1502">
        <v>8</v>
      </c>
      <c r="G1502" t="s">
        <v>70</v>
      </c>
      <c r="H1502" t="s">
        <v>26</v>
      </c>
      <c r="I1502" t="s">
        <v>0</v>
      </c>
      <c r="K1502" t="s">
        <v>27</v>
      </c>
      <c r="L1502" t="s">
        <v>57</v>
      </c>
      <c r="M1502" t="s">
        <v>457</v>
      </c>
      <c r="N1502" t="s">
        <v>19</v>
      </c>
      <c r="O1502">
        <v>0</v>
      </c>
      <c r="P1502" t="s">
        <v>141</v>
      </c>
      <c r="Q1502" t="s">
        <v>21</v>
      </c>
      <c r="R1502" t="s">
        <v>2852</v>
      </c>
      <c r="S1502" t="s">
        <v>375</v>
      </c>
      <c r="U1502" t="s">
        <v>2852</v>
      </c>
      <c r="V1502">
        <v>43332</v>
      </c>
    </row>
    <row r="1503" spans="1:22" ht="15.75" customHeight="1" x14ac:dyDescent="0.2">
      <c r="A1503">
        <v>43335.559699884259</v>
      </c>
      <c r="B1503" t="s">
        <v>36</v>
      </c>
      <c r="C1503" t="s">
        <v>2924</v>
      </c>
      <c r="D1503">
        <v>42</v>
      </c>
      <c r="E1503">
        <v>19</v>
      </c>
      <c r="F1503">
        <v>9</v>
      </c>
      <c r="G1503" t="s">
        <v>70</v>
      </c>
      <c r="H1503" t="s">
        <v>26</v>
      </c>
      <c r="I1503" t="s">
        <v>0</v>
      </c>
      <c r="K1503" t="s">
        <v>27</v>
      </c>
      <c r="L1503" t="s">
        <v>57</v>
      </c>
      <c r="M1503" t="s">
        <v>457</v>
      </c>
      <c r="N1503" t="s">
        <v>19</v>
      </c>
      <c r="O1503">
        <v>0</v>
      </c>
      <c r="P1503" t="s">
        <v>141</v>
      </c>
      <c r="Q1503" t="s">
        <v>21</v>
      </c>
      <c r="R1503" t="s">
        <v>2852</v>
      </c>
      <c r="S1503" t="s">
        <v>375</v>
      </c>
      <c r="U1503" t="s">
        <v>2852</v>
      </c>
      <c r="V1503">
        <v>43332</v>
      </c>
    </row>
    <row r="1504" spans="1:22" ht="15.75" customHeight="1" x14ac:dyDescent="0.2">
      <c r="A1504">
        <v>43335.575292789348</v>
      </c>
      <c r="B1504" t="s">
        <v>36</v>
      </c>
      <c r="C1504" t="s">
        <v>2925</v>
      </c>
      <c r="D1504">
        <v>50</v>
      </c>
      <c r="E1504" t="s">
        <v>2869</v>
      </c>
      <c r="F1504">
        <v>17</v>
      </c>
      <c r="G1504" s="4" t="s">
        <v>34</v>
      </c>
      <c r="H1504" t="s">
        <v>26</v>
      </c>
      <c r="I1504" t="s">
        <v>0</v>
      </c>
      <c r="K1504" t="s">
        <v>27</v>
      </c>
      <c r="L1504" t="s">
        <v>57</v>
      </c>
      <c r="M1504" t="s">
        <v>457</v>
      </c>
      <c r="N1504" t="s">
        <v>19</v>
      </c>
      <c r="O1504">
        <v>0</v>
      </c>
      <c r="P1504" t="s">
        <v>20</v>
      </c>
      <c r="Q1504" t="s">
        <v>21</v>
      </c>
      <c r="R1504" t="s">
        <v>2561</v>
      </c>
      <c r="S1504" t="s">
        <v>780</v>
      </c>
      <c r="U1504" t="s">
        <v>26</v>
      </c>
      <c r="V1504">
        <v>43335</v>
      </c>
    </row>
    <row r="1505" spans="1:22" ht="15.75" customHeight="1" x14ac:dyDescent="0.2">
      <c r="A1505">
        <v>43335.576771111111</v>
      </c>
      <c r="B1505" t="s">
        <v>15</v>
      </c>
      <c r="C1505" t="s">
        <v>2926</v>
      </c>
      <c r="D1505">
        <v>17</v>
      </c>
      <c r="E1505" t="s">
        <v>2869</v>
      </c>
      <c r="F1505">
        <v>17</v>
      </c>
      <c r="G1505" s="4" t="s">
        <v>34</v>
      </c>
      <c r="H1505" t="s">
        <v>26</v>
      </c>
      <c r="I1505" t="s">
        <v>0</v>
      </c>
      <c r="K1505" t="s">
        <v>27</v>
      </c>
      <c r="L1505" t="s">
        <v>28</v>
      </c>
      <c r="M1505" t="s">
        <v>94</v>
      </c>
      <c r="N1505" t="s">
        <v>39</v>
      </c>
      <c r="O1505">
        <v>1000</v>
      </c>
      <c r="P1505" t="s">
        <v>294</v>
      </c>
      <c r="Q1505" t="s">
        <v>21</v>
      </c>
      <c r="R1505" t="s">
        <v>2561</v>
      </c>
      <c r="S1505" t="s">
        <v>780</v>
      </c>
      <c r="U1505" t="s">
        <v>2561</v>
      </c>
      <c r="V1505">
        <v>43335</v>
      </c>
    </row>
    <row r="1506" spans="1:22" ht="15.75" customHeight="1" x14ac:dyDescent="0.2">
      <c r="A1506">
        <v>43335.577935844907</v>
      </c>
      <c r="B1506" t="s">
        <v>22</v>
      </c>
      <c r="C1506" t="s">
        <v>2927</v>
      </c>
      <c r="D1506">
        <v>27</v>
      </c>
      <c r="E1506" t="s">
        <v>2869</v>
      </c>
      <c r="F1506">
        <v>17</v>
      </c>
      <c r="G1506" s="4" t="s">
        <v>34</v>
      </c>
      <c r="H1506" t="s">
        <v>26</v>
      </c>
      <c r="I1506" t="s">
        <v>0</v>
      </c>
      <c r="K1506" t="s">
        <v>27</v>
      </c>
      <c r="L1506" t="s">
        <v>57</v>
      </c>
      <c r="M1506" t="s">
        <v>457</v>
      </c>
      <c r="N1506" t="s">
        <v>19</v>
      </c>
      <c r="O1506">
        <v>0</v>
      </c>
      <c r="P1506" t="s">
        <v>20</v>
      </c>
      <c r="Q1506" t="s">
        <v>21</v>
      </c>
      <c r="R1506" t="s">
        <v>2561</v>
      </c>
      <c r="S1506" t="s">
        <v>780</v>
      </c>
      <c r="U1506" t="s">
        <v>2561</v>
      </c>
      <c r="V1506">
        <v>43335</v>
      </c>
    </row>
    <row r="1507" spans="1:22" ht="15.75" customHeight="1" x14ac:dyDescent="0.2">
      <c r="A1507">
        <v>43335.580594282408</v>
      </c>
      <c r="B1507" t="s">
        <v>15</v>
      </c>
      <c r="C1507" t="s">
        <v>2928</v>
      </c>
      <c r="D1507">
        <v>57</v>
      </c>
      <c r="E1507" t="s">
        <v>634</v>
      </c>
      <c r="F1507">
        <v>17</v>
      </c>
      <c r="G1507" s="4" t="s">
        <v>34</v>
      </c>
      <c r="H1507" t="s">
        <v>26</v>
      </c>
      <c r="I1507" t="s">
        <v>0</v>
      </c>
      <c r="K1507" t="s">
        <v>27</v>
      </c>
      <c r="L1507" t="s">
        <v>28</v>
      </c>
      <c r="M1507" t="s">
        <v>94</v>
      </c>
      <c r="N1507" t="s">
        <v>39</v>
      </c>
      <c r="O1507">
        <v>1300</v>
      </c>
      <c r="P1507" t="s">
        <v>101</v>
      </c>
      <c r="Q1507" t="s">
        <v>95</v>
      </c>
      <c r="R1507" t="s">
        <v>2561</v>
      </c>
      <c r="S1507" t="s">
        <v>780</v>
      </c>
      <c r="U1507" t="s">
        <v>2561</v>
      </c>
      <c r="V1507">
        <v>43335</v>
      </c>
    </row>
    <row r="1508" spans="1:22" ht="15.75" customHeight="1" x14ac:dyDescent="0.2">
      <c r="A1508">
        <v>43335.581795358798</v>
      </c>
      <c r="B1508" t="s">
        <v>36</v>
      </c>
      <c r="C1508" t="s">
        <v>2929</v>
      </c>
      <c r="D1508">
        <v>51</v>
      </c>
      <c r="E1508" t="s">
        <v>634</v>
      </c>
      <c r="F1508">
        <v>17</v>
      </c>
      <c r="G1508" s="4" t="s">
        <v>34</v>
      </c>
      <c r="H1508" t="s">
        <v>26</v>
      </c>
      <c r="I1508" t="s">
        <v>0</v>
      </c>
      <c r="K1508" t="s">
        <v>27</v>
      </c>
      <c r="L1508" t="s">
        <v>57</v>
      </c>
      <c r="M1508" t="s">
        <v>457</v>
      </c>
      <c r="N1508" t="s">
        <v>19</v>
      </c>
      <c r="O1508">
        <v>0</v>
      </c>
      <c r="P1508" t="s">
        <v>20</v>
      </c>
      <c r="Q1508" t="s">
        <v>21</v>
      </c>
      <c r="R1508" t="s">
        <v>2561</v>
      </c>
      <c r="S1508" t="s">
        <v>780</v>
      </c>
      <c r="U1508" t="s">
        <v>2561</v>
      </c>
      <c r="V1508">
        <v>43335</v>
      </c>
    </row>
    <row r="1509" spans="1:22" ht="15.75" customHeight="1" x14ac:dyDescent="0.2">
      <c r="A1509">
        <v>43335.583391527776</v>
      </c>
      <c r="B1509" t="s">
        <v>36</v>
      </c>
      <c r="C1509" t="s">
        <v>2930</v>
      </c>
      <c r="D1509">
        <v>32</v>
      </c>
      <c r="E1509" t="s">
        <v>634</v>
      </c>
      <c r="F1509">
        <v>17</v>
      </c>
      <c r="G1509" s="4" t="s">
        <v>34</v>
      </c>
      <c r="H1509" t="s">
        <v>26</v>
      </c>
      <c r="I1509" t="s">
        <v>0</v>
      </c>
      <c r="K1509" t="s">
        <v>27</v>
      </c>
      <c r="L1509" t="s">
        <v>57</v>
      </c>
      <c r="M1509" t="s">
        <v>457</v>
      </c>
      <c r="N1509" t="s">
        <v>19</v>
      </c>
      <c r="O1509">
        <v>0</v>
      </c>
      <c r="P1509" t="s">
        <v>20</v>
      </c>
      <c r="Q1509" t="s">
        <v>21</v>
      </c>
      <c r="R1509" t="s">
        <v>2561</v>
      </c>
      <c r="S1509" t="s">
        <v>780</v>
      </c>
      <c r="U1509" t="s">
        <v>2561</v>
      </c>
      <c r="V1509">
        <v>43335</v>
      </c>
    </row>
    <row r="1510" spans="1:22" ht="15.75" customHeight="1" x14ac:dyDescent="0.2">
      <c r="A1510">
        <v>43335.584618553243</v>
      </c>
      <c r="B1510" t="s">
        <v>22</v>
      </c>
      <c r="C1510" t="s">
        <v>2931</v>
      </c>
      <c r="D1510">
        <v>24</v>
      </c>
      <c r="E1510" t="s">
        <v>634</v>
      </c>
      <c r="F1510">
        <v>17</v>
      </c>
      <c r="G1510" s="4" t="s">
        <v>34</v>
      </c>
      <c r="H1510" t="s">
        <v>26</v>
      </c>
      <c r="I1510" t="s">
        <v>0</v>
      </c>
      <c r="K1510" t="s">
        <v>27</v>
      </c>
      <c r="L1510" t="s">
        <v>57</v>
      </c>
      <c r="M1510" t="s">
        <v>457</v>
      </c>
      <c r="N1510" t="s">
        <v>19</v>
      </c>
      <c r="O1510">
        <v>0</v>
      </c>
      <c r="P1510" t="s">
        <v>20</v>
      </c>
      <c r="Q1510" t="s">
        <v>21</v>
      </c>
      <c r="R1510" t="s">
        <v>2561</v>
      </c>
      <c r="S1510" t="s">
        <v>780</v>
      </c>
      <c r="U1510" t="s">
        <v>2561</v>
      </c>
      <c r="V1510">
        <v>43335</v>
      </c>
    </row>
    <row r="1511" spans="1:22" ht="15.75" customHeight="1" x14ac:dyDescent="0.2">
      <c r="A1511">
        <v>43335.586214317125</v>
      </c>
      <c r="B1511" t="s">
        <v>15</v>
      </c>
      <c r="C1511" t="s">
        <v>2932</v>
      </c>
      <c r="D1511">
        <v>16</v>
      </c>
      <c r="E1511" t="s">
        <v>634</v>
      </c>
      <c r="F1511">
        <v>17</v>
      </c>
      <c r="G1511" s="4" t="s">
        <v>34</v>
      </c>
      <c r="H1511" t="s">
        <v>26</v>
      </c>
      <c r="I1511" t="s">
        <v>0</v>
      </c>
      <c r="K1511" t="s">
        <v>293</v>
      </c>
      <c r="L1511" t="s">
        <v>57</v>
      </c>
      <c r="M1511" t="s">
        <v>457</v>
      </c>
      <c r="N1511" t="s">
        <v>19</v>
      </c>
      <c r="O1511">
        <v>0</v>
      </c>
      <c r="P1511" t="s">
        <v>20</v>
      </c>
      <c r="Q1511" t="s">
        <v>21</v>
      </c>
      <c r="R1511" t="s">
        <v>2561</v>
      </c>
      <c r="S1511" t="s">
        <v>780</v>
      </c>
      <c r="U1511" t="s">
        <v>2561</v>
      </c>
      <c r="V1511">
        <v>43335</v>
      </c>
    </row>
    <row r="1512" spans="1:22" ht="15.75" customHeight="1" x14ac:dyDescent="0.2">
      <c r="A1512">
        <v>43335.593655208329</v>
      </c>
      <c r="B1512" t="s">
        <v>36</v>
      </c>
      <c r="C1512" t="s">
        <v>2933</v>
      </c>
      <c r="D1512">
        <v>62</v>
      </c>
      <c r="E1512" t="s">
        <v>621</v>
      </c>
      <c r="F1512">
        <v>10</v>
      </c>
      <c r="G1512" t="s">
        <v>111</v>
      </c>
      <c r="H1512" t="s">
        <v>26</v>
      </c>
      <c r="I1512" t="s">
        <v>0</v>
      </c>
      <c r="K1512" t="s">
        <v>27</v>
      </c>
      <c r="L1512" t="s">
        <v>57</v>
      </c>
      <c r="M1512" t="s">
        <v>457</v>
      </c>
      <c r="N1512" t="s">
        <v>19</v>
      </c>
      <c r="O1512">
        <v>0</v>
      </c>
      <c r="P1512" t="s">
        <v>101</v>
      </c>
      <c r="Q1512" t="s">
        <v>21</v>
      </c>
      <c r="R1512" t="s">
        <v>2934</v>
      </c>
      <c r="S1512" t="s">
        <v>2935</v>
      </c>
      <c r="U1512" t="s">
        <v>1234</v>
      </c>
      <c r="V1512">
        <v>43308</v>
      </c>
    </row>
    <row r="1513" spans="1:22" ht="15.75" customHeight="1" x14ac:dyDescent="0.2">
      <c r="A1513">
        <v>43335.599101886575</v>
      </c>
      <c r="B1513" t="s">
        <v>22</v>
      </c>
      <c r="C1513" t="s">
        <v>2936</v>
      </c>
      <c r="D1513">
        <v>36</v>
      </c>
      <c r="E1513">
        <v>14</v>
      </c>
      <c r="F1513">
        <v>4</v>
      </c>
      <c r="G1513" s="4" t="s">
        <v>34</v>
      </c>
      <c r="H1513" t="s">
        <v>26</v>
      </c>
      <c r="I1513" t="s">
        <v>0</v>
      </c>
      <c r="K1513" t="s">
        <v>50</v>
      </c>
      <c r="L1513" t="s">
        <v>57</v>
      </c>
      <c r="M1513" t="s">
        <v>457</v>
      </c>
      <c r="N1513" t="s">
        <v>19</v>
      </c>
      <c r="O1513">
        <v>0</v>
      </c>
      <c r="P1513" t="s">
        <v>20</v>
      </c>
      <c r="Q1513" t="s">
        <v>21</v>
      </c>
      <c r="R1513" t="s">
        <v>2561</v>
      </c>
      <c r="S1513" t="s">
        <v>780</v>
      </c>
      <c r="U1513" t="s">
        <v>2561</v>
      </c>
      <c r="V1513">
        <v>43335</v>
      </c>
    </row>
    <row r="1514" spans="1:22" ht="15.75" customHeight="1" x14ac:dyDescent="0.2">
      <c r="A1514">
        <v>43335.600820543987</v>
      </c>
      <c r="B1514" t="s">
        <v>15</v>
      </c>
      <c r="C1514" t="s">
        <v>2937</v>
      </c>
      <c r="D1514">
        <v>80</v>
      </c>
      <c r="E1514">
        <v>14</v>
      </c>
      <c r="F1514">
        <v>4</v>
      </c>
      <c r="G1514" s="4" t="s">
        <v>34</v>
      </c>
      <c r="H1514" t="s">
        <v>26</v>
      </c>
      <c r="I1514" t="s">
        <v>0</v>
      </c>
      <c r="K1514" t="s">
        <v>27</v>
      </c>
      <c r="L1514" t="s">
        <v>17</v>
      </c>
      <c r="M1514" t="s">
        <v>289</v>
      </c>
      <c r="N1514" t="s">
        <v>19</v>
      </c>
      <c r="O1514">
        <v>3000</v>
      </c>
      <c r="P1514" t="s">
        <v>101</v>
      </c>
      <c r="Q1514" t="s">
        <v>21</v>
      </c>
      <c r="R1514" t="s">
        <v>2561</v>
      </c>
      <c r="S1514" t="s">
        <v>780</v>
      </c>
      <c r="U1514" t="s">
        <v>2561</v>
      </c>
      <c r="V1514">
        <v>43335</v>
      </c>
    </row>
    <row r="1515" spans="1:22" ht="15.75" customHeight="1" x14ac:dyDescent="0.2">
      <c r="A1515">
        <v>43335.602371620371</v>
      </c>
      <c r="B1515" t="s">
        <v>22</v>
      </c>
      <c r="C1515" t="s">
        <v>2938</v>
      </c>
      <c r="D1515">
        <v>27</v>
      </c>
      <c r="E1515">
        <v>14</v>
      </c>
      <c r="F1515">
        <v>4</v>
      </c>
      <c r="G1515" s="4" t="s">
        <v>34</v>
      </c>
      <c r="H1515" t="s">
        <v>26</v>
      </c>
      <c r="I1515" t="s">
        <v>0</v>
      </c>
      <c r="K1515" t="s">
        <v>103</v>
      </c>
      <c r="L1515" t="s">
        <v>57</v>
      </c>
      <c r="M1515" t="s">
        <v>457</v>
      </c>
      <c r="N1515" t="s">
        <v>19</v>
      </c>
      <c r="O1515">
        <v>0</v>
      </c>
      <c r="P1515" t="s">
        <v>20</v>
      </c>
      <c r="Q1515" t="s">
        <v>21</v>
      </c>
      <c r="R1515" t="s">
        <v>2561</v>
      </c>
      <c r="S1515" t="s">
        <v>780</v>
      </c>
      <c r="U1515" t="s">
        <v>2561</v>
      </c>
      <c r="V1515">
        <v>43335</v>
      </c>
    </row>
    <row r="1516" spans="1:22" ht="15.75" customHeight="1" x14ac:dyDescent="0.2">
      <c r="A1516">
        <v>43335.603840671298</v>
      </c>
      <c r="B1516" t="s">
        <v>15</v>
      </c>
      <c r="C1516" t="s">
        <v>2939</v>
      </c>
      <c r="D1516">
        <v>42</v>
      </c>
      <c r="E1516">
        <v>14</v>
      </c>
      <c r="F1516">
        <v>4</v>
      </c>
      <c r="G1516" s="4" t="s">
        <v>34</v>
      </c>
      <c r="H1516" t="s">
        <v>26</v>
      </c>
      <c r="I1516" t="s">
        <v>0</v>
      </c>
      <c r="K1516" t="s">
        <v>16</v>
      </c>
      <c r="L1516" t="s">
        <v>17</v>
      </c>
      <c r="M1516" t="s">
        <v>29</v>
      </c>
      <c r="N1516" t="s">
        <v>39</v>
      </c>
      <c r="O1516">
        <v>500</v>
      </c>
      <c r="P1516" t="s">
        <v>20</v>
      </c>
      <c r="Q1516" t="s">
        <v>21</v>
      </c>
      <c r="R1516" t="s">
        <v>2561</v>
      </c>
      <c r="S1516" t="s">
        <v>780</v>
      </c>
      <c r="U1516" t="s">
        <v>2561</v>
      </c>
      <c r="V1516">
        <v>43335</v>
      </c>
    </row>
    <row r="1517" spans="1:22" ht="15.75" customHeight="1" x14ac:dyDescent="0.2">
      <c r="A1517">
        <v>43335.604963460646</v>
      </c>
      <c r="B1517" t="s">
        <v>36</v>
      </c>
      <c r="C1517" t="s">
        <v>2940</v>
      </c>
      <c r="D1517">
        <v>44</v>
      </c>
      <c r="E1517">
        <v>14</v>
      </c>
      <c r="F1517">
        <v>4</v>
      </c>
      <c r="G1517" s="4" t="s">
        <v>34</v>
      </c>
      <c r="H1517" t="s">
        <v>26</v>
      </c>
      <c r="I1517" t="s">
        <v>0</v>
      </c>
      <c r="K1517" t="s">
        <v>16</v>
      </c>
      <c r="L1517" t="s">
        <v>57</v>
      </c>
      <c r="M1517" t="s">
        <v>457</v>
      </c>
      <c r="N1517" t="s">
        <v>19</v>
      </c>
      <c r="O1517">
        <v>0</v>
      </c>
      <c r="P1517" t="s">
        <v>20</v>
      </c>
      <c r="Q1517" t="s">
        <v>21</v>
      </c>
      <c r="R1517" t="s">
        <v>2561</v>
      </c>
      <c r="S1517" t="s">
        <v>780</v>
      </c>
      <c r="U1517" t="s">
        <v>2561</v>
      </c>
      <c r="V1517">
        <v>43335</v>
      </c>
    </row>
    <row r="1518" spans="1:22" ht="15.75" customHeight="1" x14ac:dyDescent="0.2">
      <c r="A1518">
        <v>43335.606301423613</v>
      </c>
      <c r="B1518" t="s">
        <v>36</v>
      </c>
      <c r="C1518" t="s">
        <v>2941</v>
      </c>
      <c r="D1518">
        <v>71</v>
      </c>
      <c r="E1518">
        <v>14</v>
      </c>
      <c r="F1518">
        <v>4</v>
      </c>
      <c r="G1518" s="4" t="s">
        <v>34</v>
      </c>
      <c r="H1518" t="s">
        <v>26</v>
      </c>
      <c r="I1518" t="s">
        <v>0</v>
      </c>
      <c r="K1518" t="s">
        <v>27</v>
      </c>
      <c r="L1518" t="s">
        <v>57</v>
      </c>
      <c r="M1518" t="s">
        <v>457</v>
      </c>
      <c r="N1518" t="s">
        <v>19</v>
      </c>
      <c r="O1518">
        <v>0</v>
      </c>
      <c r="P1518" t="s">
        <v>20</v>
      </c>
      <c r="Q1518" t="s">
        <v>21</v>
      </c>
      <c r="R1518" t="s">
        <v>2561</v>
      </c>
      <c r="S1518" t="s">
        <v>780</v>
      </c>
      <c r="U1518" t="s">
        <v>2561</v>
      </c>
      <c r="V1518">
        <v>43335</v>
      </c>
    </row>
    <row r="1519" spans="1:22" ht="15.75" customHeight="1" x14ac:dyDescent="0.2">
      <c r="A1519">
        <v>43335.610472002314</v>
      </c>
      <c r="B1519" t="s">
        <v>15</v>
      </c>
      <c r="C1519" t="s">
        <v>2942</v>
      </c>
      <c r="D1519">
        <v>51</v>
      </c>
      <c r="E1519">
        <v>14</v>
      </c>
      <c r="F1519">
        <v>4</v>
      </c>
      <c r="G1519" s="4" t="s">
        <v>34</v>
      </c>
      <c r="H1519" t="s">
        <v>26</v>
      </c>
      <c r="I1519" t="s">
        <v>0</v>
      </c>
      <c r="K1519" t="s">
        <v>27</v>
      </c>
      <c r="L1519" t="s">
        <v>28</v>
      </c>
      <c r="M1519" t="s">
        <v>94</v>
      </c>
      <c r="N1519" t="s">
        <v>39</v>
      </c>
      <c r="O1519">
        <v>1200</v>
      </c>
      <c r="P1519" t="s">
        <v>20</v>
      </c>
      <c r="Q1519" t="s">
        <v>21</v>
      </c>
      <c r="R1519" t="s">
        <v>2561</v>
      </c>
      <c r="S1519" t="s">
        <v>780</v>
      </c>
      <c r="U1519" t="s">
        <v>2561</v>
      </c>
      <c r="V1519">
        <v>43335</v>
      </c>
    </row>
    <row r="1520" spans="1:22" ht="15.75" customHeight="1" x14ac:dyDescent="0.2">
      <c r="A1520">
        <v>43335.613315706018</v>
      </c>
      <c r="B1520" t="s">
        <v>22</v>
      </c>
      <c r="C1520" t="s">
        <v>2943</v>
      </c>
      <c r="D1520">
        <v>26</v>
      </c>
      <c r="E1520">
        <v>14</v>
      </c>
      <c r="F1520">
        <v>4</v>
      </c>
      <c r="G1520" s="4" t="s">
        <v>34</v>
      </c>
      <c r="H1520" t="s">
        <v>26</v>
      </c>
      <c r="I1520" t="s">
        <v>0</v>
      </c>
      <c r="K1520" t="s">
        <v>50</v>
      </c>
      <c r="L1520" t="s">
        <v>57</v>
      </c>
      <c r="M1520" t="s">
        <v>457</v>
      </c>
      <c r="N1520" t="s">
        <v>19</v>
      </c>
      <c r="O1520">
        <v>0</v>
      </c>
      <c r="P1520" t="s">
        <v>20</v>
      </c>
      <c r="Q1520" t="s">
        <v>21</v>
      </c>
      <c r="R1520" t="s">
        <v>2561</v>
      </c>
      <c r="S1520" t="s">
        <v>780</v>
      </c>
      <c r="U1520" t="s">
        <v>2561</v>
      </c>
      <c r="V1520">
        <v>43335</v>
      </c>
    </row>
    <row r="1521" spans="1:22" ht="15.75" customHeight="1" x14ac:dyDescent="0.2">
      <c r="A1521">
        <v>43335.615122303236</v>
      </c>
      <c r="B1521" t="s">
        <v>22</v>
      </c>
      <c r="C1521" t="s">
        <v>2944</v>
      </c>
      <c r="D1521">
        <v>34</v>
      </c>
      <c r="E1521">
        <v>14</v>
      </c>
      <c r="F1521">
        <v>4</v>
      </c>
      <c r="G1521" s="4" t="s">
        <v>34</v>
      </c>
      <c r="H1521" t="s">
        <v>26</v>
      </c>
      <c r="I1521" t="s">
        <v>0</v>
      </c>
      <c r="K1521" t="s">
        <v>103</v>
      </c>
      <c r="L1521" t="s">
        <v>57</v>
      </c>
      <c r="M1521" t="s">
        <v>457</v>
      </c>
      <c r="N1521" t="s">
        <v>19</v>
      </c>
      <c r="O1521">
        <v>0</v>
      </c>
      <c r="P1521" t="s">
        <v>20</v>
      </c>
      <c r="Q1521" t="s">
        <v>21</v>
      </c>
      <c r="R1521" t="s">
        <v>2561</v>
      </c>
      <c r="S1521" t="s">
        <v>780</v>
      </c>
      <c r="U1521" t="s">
        <v>2561</v>
      </c>
      <c r="V1521">
        <v>43335</v>
      </c>
    </row>
    <row r="1522" spans="1:22" ht="15.75" customHeight="1" x14ac:dyDescent="0.2">
      <c r="A1522">
        <v>43335.624376030093</v>
      </c>
      <c r="B1522" t="s">
        <v>15</v>
      </c>
      <c r="C1522" t="s">
        <v>2945</v>
      </c>
      <c r="D1522">
        <v>58</v>
      </c>
      <c r="E1522">
        <v>234</v>
      </c>
      <c r="F1522">
        <v>6</v>
      </c>
      <c r="G1522" s="4" t="s">
        <v>34</v>
      </c>
      <c r="H1522" t="s">
        <v>26</v>
      </c>
      <c r="I1522" t="s">
        <v>0</v>
      </c>
      <c r="K1522" t="s">
        <v>27</v>
      </c>
      <c r="L1522" t="s">
        <v>28</v>
      </c>
      <c r="M1522" t="s">
        <v>94</v>
      </c>
      <c r="N1522" t="s">
        <v>39</v>
      </c>
      <c r="O1522">
        <v>1000</v>
      </c>
      <c r="P1522" t="s">
        <v>758</v>
      </c>
      <c r="Q1522" t="s">
        <v>21</v>
      </c>
      <c r="R1522" t="s">
        <v>2946</v>
      </c>
      <c r="S1522" t="s">
        <v>2947</v>
      </c>
      <c r="U1522" t="s">
        <v>2946</v>
      </c>
      <c r="V1522">
        <v>43335</v>
      </c>
    </row>
    <row r="1523" spans="1:22" ht="15.75" customHeight="1" x14ac:dyDescent="0.2">
      <c r="A1523">
        <v>43335.62596449074</v>
      </c>
      <c r="B1523" t="s">
        <v>15</v>
      </c>
      <c r="C1523" t="s">
        <v>2948</v>
      </c>
      <c r="D1523">
        <v>59</v>
      </c>
      <c r="E1523" t="s">
        <v>1753</v>
      </c>
      <c r="F1523">
        <v>4</v>
      </c>
      <c r="G1523" s="4" t="s">
        <v>34</v>
      </c>
      <c r="H1523" t="s">
        <v>26</v>
      </c>
      <c r="I1523" t="s">
        <v>0</v>
      </c>
      <c r="K1523" t="s">
        <v>27</v>
      </c>
      <c r="L1523" t="s">
        <v>28</v>
      </c>
      <c r="M1523" t="s">
        <v>18</v>
      </c>
      <c r="N1523" t="s">
        <v>39</v>
      </c>
      <c r="O1523">
        <v>3000</v>
      </c>
      <c r="P1523" t="s">
        <v>101</v>
      </c>
      <c r="Q1523" t="s">
        <v>21</v>
      </c>
      <c r="R1523" t="s">
        <v>2561</v>
      </c>
      <c r="S1523" t="s">
        <v>780</v>
      </c>
      <c r="U1523" t="s">
        <v>2561</v>
      </c>
      <c r="V1523">
        <v>43335</v>
      </c>
    </row>
    <row r="1524" spans="1:22" ht="15.75" customHeight="1" x14ac:dyDescent="0.2">
      <c r="A1524">
        <v>43335.627403483799</v>
      </c>
      <c r="B1524" t="s">
        <v>22</v>
      </c>
      <c r="C1524" t="s">
        <v>2949</v>
      </c>
      <c r="D1524">
        <v>34</v>
      </c>
      <c r="E1524" t="s">
        <v>1753</v>
      </c>
      <c r="F1524">
        <v>4</v>
      </c>
      <c r="G1524" s="4" t="s">
        <v>34</v>
      </c>
      <c r="H1524" t="s">
        <v>26</v>
      </c>
      <c r="I1524" t="s">
        <v>0</v>
      </c>
      <c r="K1524" t="s">
        <v>16</v>
      </c>
      <c r="L1524" t="s">
        <v>57</v>
      </c>
      <c r="M1524" t="s">
        <v>457</v>
      </c>
      <c r="N1524" t="s">
        <v>19</v>
      </c>
      <c r="O1524">
        <v>0</v>
      </c>
      <c r="P1524" t="s">
        <v>20</v>
      </c>
      <c r="Q1524" t="s">
        <v>21</v>
      </c>
      <c r="R1524" t="s">
        <v>2561</v>
      </c>
      <c r="S1524" t="s">
        <v>780</v>
      </c>
      <c r="U1524" t="s">
        <v>2561</v>
      </c>
      <c r="V1524">
        <v>43335</v>
      </c>
    </row>
    <row r="1525" spans="1:22" ht="15.75" customHeight="1" x14ac:dyDescent="0.2">
      <c r="A1525">
        <v>43335.653166064818</v>
      </c>
      <c r="B1525" t="s">
        <v>15</v>
      </c>
      <c r="C1525" t="s">
        <v>2950</v>
      </c>
      <c r="D1525">
        <v>90</v>
      </c>
      <c r="E1525" t="s">
        <v>79</v>
      </c>
      <c r="F1525">
        <v>4</v>
      </c>
      <c r="G1525" s="4" t="s">
        <v>34</v>
      </c>
      <c r="H1525" t="s">
        <v>26</v>
      </c>
      <c r="I1525" t="s">
        <v>0</v>
      </c>
      <c r="K1525" t="s">
        <v>27</v>
      </c>
      <c r="L1525" t="s">
        <v>57</v>
      </c>
      <c r="M1525" t="s">
        <v>457</v>
      </c>
      <c r="N1525" t="s">
        <v>19</v>
      </c>
      <c r="O1525">
        <v>0</v>
      </c>
      <c r="P1525" t="s">
        <v>20</v>
      </c>
      <c r="Q1525" t="s">
        <v>21</v>
      </c>
      <c r="R1525" t="s">
        <v>2561</v>
      </c>
      <c r="S1525" t="s">
        <v>780</v>
      </c>
      <c r="U1525" t="s">
        <v>2561</v>
      </c>
      <c r="V1525">
        <v>43335</v>
      </c>
    </row>
    <row r="1526" spans="1:22" ht="15.75" customHeight="1" x14ac:dyDescent="0.2">
      <c r="A1526">
        <v>43335.65513515046</v>
      </c>
      <c r="B1526" t="s">
        <v>15</v>
      </c>
      <c r="C1526" t="s">
        <v>2951</v>
      </c>
      <c r="D1526">
        <v>34</v>
      </c>
      <c r="E1526" t="s">
        <v>1159</v>
      </c>
      <c r="F1526">
        <v>3</v>
      </c>
      <c r="G1526" s="4" t="s">
        <v>93</v>
      </c>
      <c r="H1526" t="s">
        <v>26</v>
      </c>
      <c r="I1526" t="s">
        <v>0</v>
      </c>
      <c r="K1526" t="s">
        <v>50</v>
      </c>
      <c r="L1526" t="s">
        <v>57</v>
      </c>
      <c r="M1526" t="s">
        <v>457</v>
      </c>
      <c r="N1526" t="s">
        <v>19</v>
      </c>
      <c r="O1526">
        <v>0</v>
      </c>
      <c r="P1526" t="s">
        <v>294</v>
      </c>
      <c r="Q1526" t="s">
        <v>21</v>
      </c>
      <c r="R1526" t="s">
        <v>2903</v>
      </c>
      <c r="U1526" t="s">
        <v>2903</v>
      </c>
      <c r="V1526">
        <v>43335</v>
      </c>
    </row>
    <row r="1527" spans="1:22" ht="15.75" customHeight="1" x14ac:dyDescent="0.2">
      <c r="A1527">
        <v>43335.656373807869</v>
      </c>
      <c r="B1527" t="s">
        <v>15</v>
      </c>
      <c r="C1527" t="s">
        <v>2952</v>
      </c>
      <c r="D1527">
        <v>88</v>
      </c>
      <c r="E1527">
        <v>14</v>
      </c>
      <c r="F1527">
        <v>3</v>
      </c>
      <c r="G1527" s="4" t="s">
        <v>93</v>
      </c>
      <c r="H1527" t="s">
        <v>26</v>
      </c>
      <c r="I1527" t="s">
        <v>0</v>
      </c>
      <c r="K1527" t="s">
        <v>27</v>
      </c>
      <c r="L1527" t="s">
        <v>57</v>
      </c>
      <c r="M1527" t="s">
        <v>457</v>
      </c>
      <c r="N1527" t="s">
        <v>19</v>
      </c>
      <c r="O1527">
        <v>0</v>
      </c>
      <c r="P1527" t="s">
        <v>101</v>
      </c>
      <c r="Q1527" t="s">
        <v>21</v>
      </c>
      <c r="R1527" t="s">
        <v>2903</v>
      </c>
      <c r="U1527" t="s">
        <v>2903</v>
      </c>
      <c r="V1527">
        <v>43335</v>
      </c>
    </row>
    <row r="1528" spans="1:22" ht="15.75" customHeight="1" x14ac:dyDescent="0.2">
      <c r="A1528">
        <v>43335.65782763889</v>
      </c>
      <c r="B1528" t="s">
        <v>15</v>
      </c>
      <c r="C1528" t="s">
        <v>2953</v>
      </c>
      <c r="D1528">
        <v>87</v>
      </c>
      <c r="E1528" t="s">
        <v>464</v>
      </c>
      <c r="F1528">
        <v>3</v>
      </c>
      <c r="G1528" s="4" t="s">
        <v>93</v>
      </c>
      <c r="H1528" t="s">
        <v>26</v>
      </c>
      <c r="I1528" t="s">
        <v>0</v>
      </c>
      <c r="K1528" t="s">
        <v>27</v>
      </c>
      <c r="L1528" t="s">
        <v>57</v>
      </c>
      <c r="M1528" t="s">
        <v>457</v>
      </c>
      <c r="N1528" t="s">
        <v>19</v>
      </c>
      <c r="O1528">
        <v>0</v>
      </c>
      <c r="P1528" t="s">
        <v>294</v>
      </c>
      <c r="Q1528" t="s">
        <v>21</v>
      </c>
      <c r="R1528" t="s">
        <v>2903</v>
      </c>
      <c r="U1528" t="s">
        <v>2903</v>
      </c>
      <c r="V1528">
        <v>43335</v>
      </c>
    </row>
    <row r="1529" spans="1:22" ht="15.75" customHeight="1" x14ac:dyDescent="0.2">
      <c r="A1529">
        <v>43335.658794351853</v>
      </c>
      <c r="B1529" t="s">
        <v>36</v>
      </c>
      <c r="C1529" t="s">
        <v>2954</v>
      </c>
      <c r="D1529">
        <v>85</v>
      </c>
      <c r="E1529" t="s">
        <v>464</v>
      </c>
      <c r="F1529">
        <v>3</v>
      </c>
      <c r="G1529" s="4" t="s">
        <v>93</v>
      </c>
      <c r="H1529" t="s">
        <v>26</v>
      </c>
      <c r="I1529" t="s">
        <v>0</v>
      </c>
      <c r="K1529" t="s">
        <v>27</v>
      </c>
      <c r="L1529" t="s">
        <v>57</v>
      </c>
      <c r="M1529" t="s">
        <v>457</v>
      </c>
      <c r="N1529" t="s">
        <v>19</v>
      </c>
      <c r="O1529">
        <v>0</v>
      </c>
      <c r="P1529" t="s">
        <v>294</v>
      </c>
      <c r="Q1529" t="s">
        <v>21</v>
      </c>
      <c r="R1529" t="s">
        <v>2903</v>
      </c>
      <c r="U1529" t="s">
        <v>2903</v>
      </c>
      <c r="V1529">
        <v>43335</v>
      </c>
    </row>
    <row r="1530" spans="1:22" ht="15.75" customHeight="1" x14ac:dyDescent="0.2">
      <c r="A1530">
        <v>43335.658867025464</v>
      </c>
      <c r="B1530" t="s">
        <v>15</v>
      </c>
      <c r="C1530" t="s">
        <v>2955</v>
      </c>
      <c r="D1530">
        <v>51</v>
      </c>
      <c r="E1530" t="s">
        <v>314</v>
      </c>
      <c r="F1530">
        <v>2</v>
      </c>
      <c r="G1530" s="4" t="s">
        <v>34</v>
      </c>
      <c r="H1530" t="s">
        <v>26</v>
      </c>
      <c r="I1530" t="s">
        <v>0</v>
      </c>
      <c r="K1530" t="s">
        <v>103</v>
      </c>
      <c r="L1530" t="s">
        <v>28</v>
      </c>
      <c r="M1530" t="s">
        <v>94</v>
      </c>
      <c r="N1530" t="s">
        <v>39</v>
      </c>
      <c r="O1530">
        <v>500</v>
      </c>
      <c r="P1530" t="s">
        <v>20</v>
      </c>
      <c r="Q1530" t="s">
        <v>21</v>
      </c>
      <c r="R1530" t="s">
        <v>2561</v>
      </c>
      <c r="S1530" t="s">
        <v>780</v>
      </c>
      <c r="U1530" t="s">
        <v>2561</v>
      </c>
      <c r="V1530">
        <v>43335</v>
      </c>
    </row>
    <row r="1531" spans="1:22" ht="15.75" customHeight="1" x14ac:dyDescent="0.2">
      <c r="A1531">
        <v>43335.659914664357</v>
      </c>
      <c r="B1531" t="s">
        <v>36</v>
      </c>
      <c r="C1531" t="s">
        <v>2956</v>
      </c>
      <c r="D1531">
        <v>67</v>
      </c>
      <c r="E1531">
        <v>17</v>
      </c>
      <c r="F1531">
        <v>3</v>
      </c>
      <c r="G1531" s="4" t="s">
        <v>93</v>
      </c>
      <c r="H1531" t="s">
        <v>26</v>
      </c>
      <c r="I1531" t="s">
        <v>0</v>
      </c>
      <c r="K1531" t="s">
        <v>27</v>
      </c>
      <c r="L1531" t="s">
        <v>57</v>
      </c>
      <c r="M1531" t="s">
        <v>457</v>
      </c>
      <c r="N1531" t="s">
        <v>19</v>
      </c>
      <c r="O1531">
        <v>0</v>
      </c>
      <c r="P1531" t="s">
        <v>294</v>
      </c>
      <c r="Q1531" t="s">
        <v>21</v>
      </c>
      <c r="R1531" t="s">
        <v>2903</v>
      </c>
      <c r="U1531" t="s">
        <v>2903</v>
      </c>
      <c r="V1531">
        <v>43335</v>
      </c>
    </row>
    <row r="1532" spans="1:22" ht="15.75" customHeight="1" x14ac:dyDescent="0.2">
      <c r="A1532">
        <v>43335.660956342588</v>
      </c>
      <c r="B1532" t="s">
        <v>15</v>
      </c>
      <c r="C1532" t="s">
        <v>2957</v>
      </c>
      <c r="D1532">
        <v>60</v>
      </c>
      <c r="E1532">
        <v>17</v>
      </c>
      <c r="F1532">
        <v>3</v>
      </c>
      <c r="G1532" s="4" t="s">
        <v>93</v>
      </c>
      <c r="H1532" t="s">
        <v>26</v>
      </c>
      <c r="I1532" t="s">
        <v>0</v>
      </c>
      <c r="K1532" t="s">
        <v>27</v>
      </c>
      <c r="L1532" t="s">
        <v>57</v>
      </c>
      <c r="M1532" t="s">
        <v>457</v>
      </c>
      <c r="N1532" t="s">
        <v>19</v>
      </c>
      <c r="O1532">
        <v>0</v>
      </c>
      <c r="P1532" t="s">
        <v>294</v>
      </c>
      <c r="Q1532" t="s">
        <v>21</v>
      </c>
      <c r="R1532" t="s">
        <v>2903</v>
      </c>
      <c r="U1532" t="s">
        <v>2903</v>
      </c>
      <c r="V1532">
        <v>43335</v>
      </c>
    </row>
    <row r="1533" spans="1:22" ht="15.75" customHeight="1" x14ac:dyDescent="0.2">
      <c r="A1533">
        <v>43335.661874814818</v>
      </c>
      <c r="B1533" t="s">
        <v>15</v>
      </c>
      <c r="C1533" t="s">
        <v>2958</v>
      </c>
      <c r="D1533">
        <v>35</v>
      </c>
      <c r="E1533">
        <v>17</v>
      </c>
      <c r="F1533">
        <v>3</v>
      </c>
      <c r="G1533" s="4" t="s">
        <v>93</v>
      </c>
      <c r="H1533" t="s">
        <v>26</v>
      </c>
      <c r="I1533" t="s">
        <v>0</v>
      </c>
      <c r="K1533" t="s">
        <v>50</v>
      </c>
      <c r="L1533" t="s">
        <v>57</v>
      </c>
      <c r="M1533" t="s">
        <v>457</v>
      </c>
      <c r="N1533" t="s">
        <v>51</v>
      </c>
      <c r="O1533">
        <v>0</v>
      </c>
      <c r="P1533" t="s">
        <v>294</v>
      </c>
      <c r="Q1533" t="s">
        <v>21</v>
      </c>
      <c r="R1533" t="s">
        <v>2903</v>
      </c>
      <c r="U1533" t="s">
        <v>2903</v>
      </c>
      <c r="V1533">
        <v>43335</v>
      </c>
    </row>
    <row r="1534" spans="1:22" ht="15.75" customHeight="1" x14ac:dyDescent="0.2">
      <c r="A1534">
        <v>43335.662886759259</v>
      </c>
      <c r="B1534" t="s">
        <v>36</v>
      </c>
      <c r="C1534" t="s">
        <v>2959</v>
      </c>
      <c r="D1534">
        <v>31</v>
      </c>
      <c r="E1534">
        <v>17</v>
      </c>
      <c r="F1534">
        <v>3</v>
      </c>
      <c r="G1534" s="4" t="s">
        <v>93</v>
      </c>
      <c r="H1534" t="s">
        <v>26</v>
      </c>
      <c r="I1534" t="s">
        <v>0</v>
      </c>
      <c r="K1534" t="s">
        <v>50</v>
      </c>
      <c r="L1534" t="s">
        <v>57</v>
      </c>
      <c r="M1534" t="s">
        <v>457</v>
      </c>
      <c r="N1534" t="s">
        <v>19</v>
      </c>
      <c r="O1534">
        <v>0</v>
      </c>
      <c r="P1534" t="s">
        <v>294</v>
      </c>
      <c r="Q1534" t="s">
        <v>21</v>
      </c>
      <c r="R1534" t="s">
        <v>2903</v>
      </c>
      <c r="U1534" t="s">
        <v>2903</v>
      </c>
      <c r="V1534">
        <v>43335</v>
      </c>
    </row>
    <row r="1535" spans="1:22" ht="15.75" customHeight="1" x14ac:dyDescent="0.2">
      <c r="A1535">
        <v>43335.664291678244</v>
      </c>
      <c r="B1535" t="s">
        <v>36</v>
      </c>
      <c r="C1535" t="s">
        <v>2960</v>
      </c>
      <c r="D1535">
        <v>53</v>
      </c>
      <c r="E1535">
        <v>6</v>
      </c>
      <c r="F1535">
        <v>3</v>
      </c>
      <c r="G1535" s="4" t="s">
        <v>93</v>
      </c>
      <c r="H1535" t="s">
        <v>26</v>
      </c>
      <c r="I1535" t="s">
        <v>0</v>
      </c>
      <c r="K1535" t="s">
        <v>27</v>
      </c>
      <c r="L1535" t="s">
        <v>57</v>
      </c>
      <c r="M1535" t="s">
        <v>457</v>
      </c>
      <c r="N1535" t="s">
        <v>19</v>
      </c>
      <c r="O1535">
        <v>0</v>
      </c>
      <c r="P1535" t="s">
        <v>294</v>
      </c>
      <c r="Q1535" t="s">
        <v>21</v>
      </c>
      <c r="R1535" t="s">
        <v>2903</v>
      </c>
      <c r="U1535" t="s">
        <v>2903</v>
      </c>
      <c r="V1535">
        <v>43335</v>
      </c>
    </row>
    <row r="1536" spans="1:22" ht="15.75" customHeight="1" x14ac:dyDescent="0.2">
      <c r="A1536">
        <v>43335.665469479165</v>
      </c>
      <c r="B1536" t="s">
        <v>15</v>
      </c>
      <c r="C1536" t="s">
        <v>2961</v>
      </c>
      <c r="D1536">
        <v>19</v>
      </c>
      <c r="E1536">
        <v>6</v>
      </c>
      <c r="F1536">
        <v>3</v>
      </c>
      <c r="G1536" s="4" t="s">
        <v>93</v>
      </c>
      <c r="H1536" t="s">
        <v>26</v>
      </c>
      <c r="I1536" t="s">
        <v>0</v>
      </c>
      <c r="K1536" t="s">
        <v>293</v>
      </c>
      <c r="L1536" t="s">
        <v>57</v>
      </c>
      <c r="M1536" t="s">
        <v>457</v>
      </c>
      <c r="N1536" t="s">
        <v>19</v>
      </c>
      <c r="O1536">
        <v>0</v>
      </c>
      <c r="P1536" t="s">
        <v>294</v>
      </c>
      <c r="Q1536" t="s">
        <v>21</v>
      </c>
      <c r="R1536" t="s">
        <v>2903</v>
      </c>
      <c r="U1536" t="s">
        <v>2903</v>
      </c>
      <c r="V1536">
        <v>43335</v>
      </c>
    </row>
    <row r="1537" spans="1:22" ht="15.75" customHeight="1" x14ac:dyDescent="0.2">
      <c r="A1537">
        <v>43335.666399282403</v>
      </c>
      <c r="B1537" t="s">
        <v>15</v>
      </c>
      <c r="C1537" t="s">
        <v>2962</v>
      </c>
      <c r="D1537">
        <v>80</v>
      </c>
      <c r="E1537">
        <v>5</v>
      </c>
      <c r="F1537">
        <v>3</v>
      </c>
      <c r="G1537" s="4" t="s">
        <v>93</v>
      </c>
      <c r="H1537" t="s">
        <v>26</v>
      </c>
      <c r="I1537" t="s">
        <v>0</v>
      </c>
      <c r="K1537" t="s">
        <v>27</v>
      </c>
      <c r="L1537" t="s">
        <v>57</v>
      </c>
      <c r="M1537" t="s">
        <v>457</v>
      </c>
      <c r="N1537" t="s">
        <v>19</v>
      </c>
      <c r="O1537">
        <v>0</v>
      </c>
      <c r="P1537" t="s">
        <v>294</v>
      </c>
      <c r="Q1537" t="s">
        <v>21</v>
      </c>
      <c r="R1537" t="s">
        <v>2903</v>
      </c>
      <c r="U1537" t="s">
        <v>2903</v>
      </c>
      <c r="V1537">
        <v>43335</v>
      </c>
    </row>
    <row r="1538" spans="1:22" ht="15.75" customHeight="1" x14ac:dyDescent="0.2">
      <c r="A1538">
        <v>43335.667370092589</v>
      </c>
      <c r="B1538" t="s">
        <v>36</v>
      </c>
      <c r="C1538" t="s">
        <v>2963</v>
      </c>
      <c r="D1538">
        <v>74</v>
      </c>
      <c r="E1538">
        <v>5</v>
      </c>
      <c r="F1538">
        <v>3</v>
      </c>
      <c r="G1538" s="4" t="s">
        <v>93</v>
      </c>
      <c r="H1538" t="s">
        <v>26</v>
      </c>
      <c r="I1538" t="s">
        <v>0</v>
      </c>
      <c r="K1538" t="s">
        <v>27</v>
      </c>
      <c r="L1538" t="s">
        <v>57</v>
      </c>
      <c r="M1538" t="s">
        <v>457</v>
      </c>
      <c r="N1538" t="s">
        <v>19</v>
      </c>
      <c r="O1538">
        <v>0</v>
      </c>
      <c r="P1538" t="s">
        <v>294</v>
      </c>
      <c r="Q1538" t="s">
        <v>21</v>
      </c>
      <c r="R1538" t="s">
        <v>2903</v>
      </c>
      <c r="U1538" t="s">
        <v>2903</v>
      </c>
      <c r="V1538">
        <v>43335</v>
      </c>
    </row>
    <row r="1539" spans="1:22" ht="15.75" customHeight="1" x14ac:dyDescent="0.2">
      <c r="A1539">
        <v>43335.667842465278</v>
      </c>
      <c r="B1539" t="s">
        <v>15</v>
      </c>
      <c r="C1539" t="s">
        <v>2964</v>
      </c>
      <c r="D1539">
        <v>51</v>
      </c>
      <c r="E1539" t="s">
        <v>1328</v>
      </c>
      <c r="F1539">
        <v>4</v>
      </c>
      <c r="G1539" s="4" t="s">
        <v>34</v>
      </c>
      <c r="H1539" t="s">
        <v>26</v>
      </c>
      <c r="I1539" t="s">
        <v>0</v>
      </c>
      <c r="K1539" t="s">
        <v>27</v>
      </c>
      <c r="L1539" t="s">
        <v>17</v>
      </c>
      <c r="M1539" t="s">
        <v>29</v>
      </c>
      <c r="N1539" t="s">
        <v>39</v>
      </c>
      <c r="O1539">
        <v>500</v>
      </c>
      <c r="P1539" t="s">
        <v>20</v>
      </c>
      <c r="Q1539" t="s">
        <v>21</v>
      </c>
      <c r="R1539" t="s">
        <v>2561</v>
      </c>
      <c r="S1539" t="s">
        <v>780</v>
      </c>
      <c r="U1539" t="s">
        <v>2561</v>
      </c>
      <c r="V1539">
        <v>43335</v>
      </c>
    </row>
    <row r="1540" spans="1:22" ht="15.75" customHeight="1" x14ac:dyDescent="0.2">
      <c r="A1540">
        <v>43335.66874695602</v>
      </c>
      <c r="B1540" t="s">
        <v>36</v>
      </c>
      <c r="C1540" t="s">
        <v>2965</v>
      </c>
      <c r="D1540">
        <v>49</v>
      </c>
      <c r="E1540">
        <v>4</v>
      </c>
      <c r="F1540">
        <v>3</v>
      </c>
      <c r="G1540" s="4" t="s">
        <v>93</v>
      </c>
      <c r="H1540" t="s">
        <v>26</v>
      </c>
      <c r="I1540" t="s">
        <v>0</v>
      </c>
      <c r="K1540" t="s">
        <v>27</v>
      </c>
      <c r="L1540" t="s">
        <v>57</v>
      </c>
      <c r="M1540" t="s">
        <v>457</v>
      </c>
      <c r="N1540" t="s">
        <v>19</v>
      </c>
      <c r="O1540">
        <v>0</v>
      </c>
      <c r="P1540" t="s">
        <v>294</v>
      </c>
      <c r="Q1540" t="s">
        <v>21</v>
      </c>
      <c r="R1540" t="s">
        <v>2903</v>
      </c>
      <c r="U1540" t="s">
        <v>2903</v>
      </c>
      <c r="V1540">
        <v>43335</v>
      </c>
    </row>
    <row r="1541" spans="1:22" ht="15.75" customHeight="1" x14ac:dyDescent="0.2">
      <c r="A1541">
        <v>43335.669948009257</v>
      </c>
      <c r="B1541" t="s">
        <v>15</v>
      </c>
      <c r="C1541" t="s">
        <v>2966</v>
      </c>
      <c r="D1541">
        <v>48</v>
      </c>
      <c r="E1541">
        <v>4</v>
      </c>
      <c r="F1541">
        <v>3</v>
      </c>
      <c r="G1541" s="4" t="s">
        <v>93</v>
      </c>
      <c r="H1541" t="s">
        <v>26</v>
      </c>
      <c r="I1541" t="s">
        <v>0</v>
      </c>
      <c r="K1541" t="s">
        <v>16</v>
      </c>
      <c r="L1541" t="s">
        <v>57</v>
      </c>
      <c r="M1541" t="s">
        <v>457</v>
      </c>
      <c r="N1541" t="s">
        <v>19</v>
      </c>
      <c r="O1541">
        <v>0</v>
      </c>
      <c r="P1541" t="s">
        <v>294</v>
      </c>
      <c r="Q1541" t="s">
        <v>21</v>
      </c>
      <c r="R1541" t="s">
        <v>2903</v>
      </c>
      <c r="U1541" t="s">
        <v>2903</v>
      </c>
      <c r="V1541">
        <v>43335</v>
      </c>
    </row>
    <row r="1542" spans="1:22" ht="15.75" customHeight="1" x14ac:dyDescent="0.2">
      <c r="A1542">
        <v>43335.670212951387</v>
      </c>
      <c r="B1542" t="s">
        <v>36</v>
      </c>
      <c r="C1542" t="s">
        <v>2967</v>
      </c>
      <c r="D1542">
        <v>38</v>
      </c>
      <c r="E1542" t="s">
        <v>281</v>
      </c>
      <c r="F1542">
        <v>4</v>
      </c>
      <c r="G1542" s="4" t="s">
        <v>34</v>
      </c>
      <c r="H1542" t="s">
        <v>26</v>
      </c>
      <c r="I1542" t="s">
        <v>0</v>
      </c>
      <c r="K1542" t="s">
        <v>27</v>
      </c>
      <c r="L1542" t="s">
        <v>57</v>
      </c>
      <c r="M1542" t="s">
        <v>457</v>
      </c>
      <c r="N1542" t="s">
        <v>19</v>
      </c>
      <c r="O1542">
        <v>0</v>
      </c>
      <c r="P1542" t="s">
        <v>294</v>
      </c>
      <c r="Q1542" t="s">
        <v>21</v>
      </c>
      <c r="R1542" t="s">
        <v>2561</v>
      </c>
      <c r="S1542" t="s">
        <v>780</v>
      </c>
      <c r="U1542" t="s">
        <v>2561</v>
      </c>
      <c r="V1542">
        <v>43335</v>
      </c>
    </row>
    <row r="1543" spans="1:22" ht="15.75" customHeight="1" x14ac:dyDescent="0.2">
      <c r="A1543">
        <v>43335.671092048608</v>
      </c>
      <c r="B1543" t="s">
        <v>15</v>
      </c>
      <c r="C1543" t="s">
        <v>2968</v>
      </c>
      <c r="D1543">
        <v>69</v>
      </c>
      <c r="E1543">
        <v>2</v>
      </c>
      <c r="F1543">
        <v>3</v>
      </c>
      <c r="G1543" s="4" t="s">
        <v>93</v>
      </c>
      <c r="H1543" t="s">
        <v>26</v>
      </c>
      <c r="I1543" t="s">
        <v>0</v>
      </c>
      <c r="K1543" t="s">
        <v>27</v>
      </c>
      <c r="L1543" t="s">
        <v>57</v>
      </c>
      <c r="M1543" t="s">
        <v>457</v>
      </c>
      <c r="N1543" t="s">
        <v>19</v>
      </c>
      <c r="O1543">
        <v>0</v>
      </c>
      <c r="P1543" t="s">
        <v>294</v>
      </c>
      <c r="Q1543" t="s">
        <v>21</v>
      </c>
      <c r="R1543" t="s">
        <v>2903</v>
      </c>
      <c r="U1543" t="s">
        <v>2903</v>
      </c>
      <c r="V1543">
        <v>43335</v>
      </c>
    </row>
    <row r="1544" spans="1:22" ht="15.75" customHeight="1" x14ac:dyDescent="0.2">
      <c r="A1544">
        <v>43335.671825300931</v>
      </c>
      <c r="B1544" t="s">
        <v>15</v>
      </c>
      <c r="C1544" t="s">
        <v>2969</v>
      </c>
      <c r="D1544">
        <v>41</v>
      </c>
      <c r="E1544" t="s">
        <v>281</v>
      </c>
      <c r="F1544">
        <v>4</v>
      </c>
      <c r="G1544" s="4" t="s">
        <v>34</v>
      </c>
      <c r="H1544" t="s">
        <v>26</v>
      </c>
      <c r="I1544" t="s">
        <v>0</v>
      </c>
      <c r="K1544" t="s">
        <v>50</v>
      </c>
      <c r="L1544" t="s">
        <v>28</v>
      </c>
      <c r="M1544" t="s">
        <v>94</v>
      </c>
      <c r="N1544" t="s">
        <v>39</v>
      </c>
      <c r="O1544">
        <v>1000</v>
      </c>
      <c r="P1544" t="s">
        <v>294</v>
      </c>
      <c r="Q1544" t="s">
        <v>21</v>
      </c>
      <c r="R1544" t="s">
        <v>2561</v>
      </c>
      <c r="S1544" t="s">
        <v>780</v>
      </c>
      <c r="U1544" t="s">
        <v>2561</v>
      </c>
      <c r="V1544">
        <v>43335</v>
      </c>
    </row>
    <row r="1545" spans="1:22" ht="15.75" customHeight="1" x14ac:dyDescent="0.2">
      <c r="A1545">
        <v>43335.672223125002</v>
      </c>
      <c r="B1545" t="s">
        <v>36</v>
      </c>
      <c r="C1545" t="s">
        <v>2970</v>
      </c>
      <c r="D1545">
        <v>63</v>
      </c>
      <c r="E1545">
        <v>2</v>
      </c>
      <c r="F1545">
        <v>3</v>
      </c>
      <c r="G1545" s="4" t="s">
        <v>93</v>
      </c>
      <c r="H1545" t="s">
        <v>26</v>
      </c>
      <c r="I1545" t="s">
        <v>0</v>
      </c>
      <c r="K1545" t="s">
        <v>50</v>
      </c>
      <c r="L1545" t="s">
        <v>57</v>
      </c>
      <c r="M1545" t="s">
        <v>457</v>
      </c>
      <c r="N1545" t="s">
        <v>19</v>
      </c>
      <c r="O1545">
        <v>0</v>
      </c>
      <c r="P1545" t="s">
        <v>294</v>
      </c>
      <c r="Q1545" t="s">
        <v>21</v>
      </c>
      <c r="R1545" t="s">
        <v>2903</v>
      </c>
      <c r="U1545" t="s">
        <v>2903</v>
      </c>
      <c r="V1545">
        <v>43335</v>
      </c>
    </row>
    <row r="1546" spans="1:22" ht="15.75" customHeight="1" x14ac:dyDescent="0.2">
      <c r="A1546">
        <v>43335.673249409723</v>
      </c>
      <c r="B1546" t="s">
        <v>15</v>
      </c>
      <c r="C1546" t="s">
        <v>2971</v>
      </c>
      <c r="D1546">
        <v>42</v>
      </c>
      <c r="E1546">
        <v>2</v>
      </c>
      <c r="F1546">
        <v>3</v>
      </c>
      <c r="G1546" s="4" t="s">
        <v>93</v>
      </c>
      <c r="H1546" t="s">
        <v>26</v>
      </c>
      <c r="I1546" t="s">
        <v>0</v>
      </c>
      <c r="K1546" t="s">
        <v>27</v>
      </c>
      <c r="L1546" t="s">
        <v>57</v>
      </c>
      <c r="M1546" t="s">
        <v>457</v>
      </c>
      <c r="N1546" t="s">
        <v>19</v>
      </c>
      <c r="O1546">
        <v>0</v>
      </c>
      <c r="P1546" t="s">
        <v>294</v>
      </c>
      <c r="Q1546" t="s">
        <v>21</v>
      </c>
      <c r="R1546" t="s">
        <v>2903</v>
      </c>
      <c r="U1546" t="s">
        <v>2903</v>
      </c>
      <c r="V1546">
        <v>43335</v>
      </c>
    </row>
    <row r="1547" spans="1:22" ht="15.75" customHeight="1" x14ac:dyDescent="0.2">
      <c r="A1547">
        <v>43335.673300706017</v>
      </c>
      <c r="B1547" t="s">
        <v>15</v>
      </c>
      <c r="C1547" t="s">
        <v>2972</v>
      </c>
      <c r="D1547">
        <v>45</v>
      </c>
      <c r="E1547" t="s">
        <v>281</v>
      </c>
      <c r="F1547">
        <v>4</v>
      </c>
      <c r="G1547" s="4" t="s">
        <v>34</v>
      </c>
      <c r="H1547" t="s">
        <v>26</v>
      </c>
      <c r="I1547" t="s">
        <v>0</v>
      </c>
      <c r="K1547" t="s">
        <v>27</v>
      </c>
      <c r="L1547" t="s">
        <v>17</v>
      </c>
      <c r="M1547" t="s">
        <v>289</v>
      </c>
      <c r="N1547" t="s">
        <v>19</v>
      </c>
      <c r="O1547">
        <v>0</v>
      </c>
      <c r="P1547" t="s">
        <v>294</v>
      </c>
      <c r="Q1547" t="s">
        <v>21</v>
      </c>
      <c r="R1547" t="s">
        <v>2561</v>
      </c>
      <c r="S1547" t="s">
        <v>780</v>
      </c>
      <c r="U1547" t="s">
        <v>2561</v>
      </c>
      <c r="V1547">
        <v>43335</v>
      </c>
    </row>
    <row r="1548" spans="1:22" ht="15.75" customHeight="1" x14ac:dyDescent="0.2">
      <c r="A1548">
        <v>43335.675121157408</v>
      </c>
      <c r="B1548" t="s">
        <v>1567</v>
      </c>
      <c r="C1548" t="s">
        <v>2973</v>
      </c>
      <c r="D1548">
        <v>52</v>
      </c>
      <c r="E1548" t="s">
        <v>281</v>
      </c>
      <c r="F1548">
        <v>4</v>
      </c>
      <c r="G1548" s="4" t="s">
        <v>34</v>
      </c>
      <c r="H1548" t="s">
        <v>26</v>
      </c>
      <c r="I1548" t="s">
        <v>0</v>
      </c>
      <c r="K1548" t="s">
        <v>103</v>
      </c>
      <c r="L1548" t="s">
        <v>28</v>
      </c>
      <c r="M1548" t="s">
        <v>18</v>
      </c>
      <c r="N1548" t="s">
        <v>39</v>
      </c>
      <c r="O1548">
        <v>9000</v>
      </c>
      <c r="P1548" t="s">
        <v>294</v>
      </c>
      <c r="Q1548" t="s">
        <v>21</v>
      </c>
      <c r="R1548" t="s">
        <v>2561</v>
      </c>
      <c r="S1548" t="s">
        <v>780</v>
      </c>
      <c r="U1548" t="s">
        <v>2561</v>
      </c>
      <c r="V1548">
        <v>43335</v>
      </c>
    </row>
    <row r="1549" spans="1:22" ht="15.75" customHeight="1" x14ac:dyDescent="0.2">
      <c r="A1549">
        <v>43335.676909224538</v>
      </c>
      <c r="B1549" t="s">
        <v>36</v>
      </c>
      <c r="C1549" t="s">
        <v>2974</v>
      </c>
      <c r="D1549">
        <v>50</v>
      </c>
      <c r="E1549">
        <v>57</v>
      </c>
      <c r="F1549">
        <v>3</v>
      </c>
      <c r="G1549" s="4" t="s">
        <v>93</v>
      </c>
      <c r="H1549" t="s">
        <v>26</v>
      </c>
      <c r="I1549" t="s">
        <v>0</v>
      </c>
      <c r="K1549" t="s">
        <v>27</v>
      </c>
      <c r="L1549" t="s">
        <v>57</v>
      </c>
      <c r="M1549" t="s">
        <v>457</v>
      </c>
      <c r="N1549" t="s">
        <v>19</v>
      </c>
      <c r="O1549">
        <v>0</v>
      </c>
      <c r="P1549" t="s">
        <v>294</v>
      </c>
      <c r="Q1549" t="s">
        <v>21</v>
      </c>
      <c r="R1549" t="s">
        <v>2903</v>
      </c>
      <c r="U1549" t="s">
        <v>2903</v>
      </c>
      <c r="V1549">
        <v>43335</v>
      </c>
    </row>
    <row r="1550" spans="1:22" ht="15.75" customHeight="1" x14ac:dyDescent="0.2">
      <c r="A1550">
        <v>43335.678167928243</v>
      </c>
      <c r="B1550" t="s">
        <v>36</v>
      </c>
      <c r="C1550" t="s">
        <v>2975</v>
      </c>
      <c r="D1550">
        <v>91</v>
      </c>
      <c r="E1550">
        <v>57</v>
      </c>
      <c r="F1550">
        <v>3</v>
      </c>
      <c r="G1550" s="4" t="s">
        <v>93</v>
      </c>
      <c r="H1550" t="s">
        <v>26</v>
      </c>
      <c r="I1550" t="s">
        <v>0</v>
      </c>
      <c r="K1550" t="s">
        <v>100</v>
      </c>
      <c r="L1550" t="s">
        <v>57</v>
      </c>
      <c r="M1550" t="s">
        <v>457</v>
      </c>
      <c r="N1550" t="s">
        <v>19</v>
      </c>
      <c r="O1550">
        <v>0</v>
      </c>
      <c r="P1550" t="s">
        <v>294</v>
      </c>
      <c r="Q1550" t="s">
        <v>21</v>
      </c>
      <c r="R1550" t="s">
        <v>2903</v>
      </c>
      <c r="U1550" t="s">
        <v>2903</v>
      </c>
      <c r="V1550">
        <v>43335</v>
      </c>
    </row>
    <row r="1551" spans="1:22" ht="15.75" customHeight="1" x14ac:dyDescent="0.2">
      <c r="A1551">
        <v>43335.679668217592</v>
      </c>
      <c r="B1551" t="s">
        <v>15</v>
      </c>
      <c r="C1551" t="s">
        <v>2976</v>
      </c>
      <c r="D1551">
        <v>45</v>
      </c>
      <c r="E1551">
        <v>57</v>
      </c>
      <c r="F1551">
        <v>3</v>
      </c>
      <c r="G1551" s="4" t="s">
        <v>93</v>
      </c>
      <c r="H1551" t="s">
        <v>26</v>
      </c>
      <c r="I1551" t="s">
        <v>0</v>
      </c>
      <c r="K1551" t="s">
        <v>103</v>
      </c>
      <c r="L1551" t="s">
        <v>57</v>
      </c>
      <c r="M1551" t="s">
        <v>457</v>
      </c>
      <c r="N1551" t="s">
        <v>19</v>
      </c>
      <c r="O1551">
        <v>0</v>
      </c>
      <c r="P1551" t="s">
        <v>294</v>
      </c>
      <c r="Q1551" t="s">
        <v>21</v>
      </c>
      <c r="R1551" t="s">
        <v>2903</v>
      </c>
      <c r="U1551" t="s">
        <v>2903</v>
      </c>
      <c r="V1551">
        <v>43335</v>
      </c>
    </row>
    <row r="1552" spans="1:22" ht="15.75" customHeight="1" x14ac:dyDescent="0.2">
      <c r="A1552">
        <v>43335.679797893521</v>
      </c>
      <c r="B1552" t="s">
        <v>36</v>
      </c>
      <c r="C1552" t="s">
        <v>2977</v>
      </c>
      <c r="D1552">
        <v>54</v>
      </c>
      <c r="E1552" t="s">
        <v>281</v>
      </c>
      <c r="F1552">
        <v>4</v>
      </c>
      <c r="G1552" s="4" t="s">
        <v>34</v>
      </c>
      <c r="H1552" t="s">
        <v>26</v>
      </c>
      <c r="I1552" t="s">
        <v>0</v>
      </c>
      <c r="K1552" t="s">
        <v>103</v>
      </c>
      <c r="L1552" t="s">
        <v>57</v>
      </c>
      <c r="M1552" t="s">
        <v>457</v>
      </c>
      <c r="N1552" t="s">
        <v>19</v>
      </c>
      <c r="O1552">
        <v>0</v>
      </c>
      <c r="P1552" t="s">
        <v>20</v>
      </c>
      <c r="Q1552" t="s">
        <v>21</v>
      </c>
      <c r="R1552" t="s">
        <v>2561</v>
      </c>
      <c r="S1552" t="s">
        <v>780</v>
      </c>
      <c r="U1552" t="s">
        <v>2561</v>
      </c>
      <c r="V1552">
        <v>43335</v>
      </c>
    </row>
    <row r="1553" spans="1:22" ht="15.75" customHeight="1" x14ac:dyDescent="0.2">
      <c r="A1553">
        <v>43335.6807849537</v>
      </c>
      <c r="B1553" t="s">
        <v>22</v>
      </c>
      <c r="C1553" t="s">
        <v>2978</v>
      </c>
      <c r="D1553">
        <v>23</v>
      </c>
      <c r="E1553">
        <v>57</v>
      </c>
      <c r="F1553">
        <v>3</v>
      </c>
      <c r="G1553" s="4" t="s">
        <v>93</v>
      </c>
      <c r="H1553" t="s">
        <v>26</v>
      </c>
      <c r="I1553" t="s">
        <v>0</v>
      </c>
      <c r="K1553" t="s">
        <v>27</v>
      </c>
      <c r="L1553" t="s">
        <v>57</v>
      </c>
      <c r="M1553" t="s">
        <v>457</v>
      </c>
      <c r="N1553" t="s">
        <v>19</v>
      </c>
      <c r="O1553">
        <v>0</v>
      </c>
      <c r="P1553" t="s">
        <v>294</v>
      </c>
      <c r="Q1553" t="s">
        <v>21</v>
      </c>
      <c r="R1553" t="s">
        <v>2903</v>
      </c>
      <c r="U1553" t="s">
        <v>2903</v>
      </c>
      <c r="V1553">
        <v>43335</v>
      </c>
    </row>
    <row r="1554" spans="1:22" ht="15.75" customHeight="1" x14ac:dyDescent="0.2">
      <c r="A1554">
        <v>43335.681429618053</v>
      </c>
      <c r="B1554" t="s">
        <v>36</v>
      </c>
      <c r="C1554" t="s">
        <v>2979</v>
      </c>
      <c r="D1554">
        <v>45</v>
      </c>
      <c r="E1554" t="s">
        <v>281</v>
      </c>
      <c r="F1554">
        <v>4</v>
      </c>
      <c r="G1554" s="4" t="s">
        <v>34</v>
      </c>
      <c r="H1554" t="s">
        <v>26</v>
      </c>
      <c r="I1554" t="s">
        <v>0</v>
      </c>
      <c r="K1554" t="s">
        <v>161</v>
      </c>
      <c r="L1554" t="s">
        <v>57</v>
      </c>
      <c r="M1554" t="s">
        <v>457</v>
      </c>
      <c r="N1554" t="s">
        <v>19</v>
      </c>
      <c r="O1554">
        <v>0</v>
      </c>
      <c r="P1554" t="s">
        <v>20</v>
      </c>
      <c r="Q1554" t="s">
        <v>21</v>
      </c>
      <c r="R1554" t="s">
        <v>2561</v>
      </c>
      <c r="S1554" t="s">
        <v>780</v>
      </c>
      <c r="U1554" t="s">
        <v>2561</v>
      </c>
      <c r="V1554">
        <v>43335</v>
      </c>
    </row>
    <row r="1555" spans="1:22" ht="15.75" customHeight="1" x14ac:dyDescent="0.2">
      <c r="A1555">
        <v>43335.683009108798</v>
      </c>
      <c r="B1555" t="s">
        <v>36</v>
      </c>
      <c r="C1555" t="s">
        <v>2980</v>
      </c>
      <c r="D1555">
        <v>79</v>
      </c>
      <c r="E1555" t="s">
        <v>281</v>
      </c>
      <c r="F1555">
        <v>4</v>
      </c>
      <c r="G1555" s="4" t="s">
        <v>34</v>
      </c>
      <c r="H1555" t="s">
        <v>26</v>
      </c>
      <c r="I1555" t="s">
        <v>0</v>
      </c>
      <c r="K1555" t="s">
        <v>27</v>
      </c>
      <c r="L1555" t="s">
        <v>57</v>
      </c>
      <c r="M1555" t="s">
        <v>457</v>
      </c>
      <c r="N1555" t="s">
        <v>19</v>
      </c>
      <c r="O1555">
        <v>0</v>
      </c>
      <c r="P1555" t="s">
        <v>20</v>
      </c>
      <c r="Q1555" t="s">
        <v>21</v>
      </c>
      <c r="R1555" t="s">
        <v>2561</v>
      </c>
      <c r="S1555" t="s">
        <v>780</v>
      </c>
      <c r="U1555" t="s">
        <v>2561</v>
      </c>
      <c r="V1555">
        <v>43335</v>
      </c>
    </row>
    <row r="1556" spans="1:22" ht="15.75" customHeight="1" x14ac:dyDescent="0.2">
      <c r="A1556">
        <v>43335.684447511579</v>
      </c>
      <c r="B1556" t="s">
        <v>22</v>
      </c>
      <c r="C1556" t="s">
        <v>2981</v>
      </c>
      <c r="D1556">
        <v>19</v>
      </c>
      <c r="E1556" t="s">
        <v>281</v>
      </c>
      <c r="F1556">
        <v>4</v>
      </c>
      <c r="G1556" s="4" t="s">
        <v>34</v>
      </c>
      <c r="H1556" t="s">
        <v>26</v>
      </c>
      <c r="I1556" t="s">
        <v>0</v>
      </c>
      <c r="K1556" t="s">
        <v>50</v>
      </c>
      <c r="L1556" t="s">
        <v>57</v>
      </c>
      <c r="M1556" t="s">
        <v>457</v>
      </c>
      <c r="N1556" t="s">
        <v>19</v>
      </c>
      <c r="O1556">
        <v>0</v>
      </c>
      <c r="P1556" t="s">
        <v>20</v>
      </c>
      <c r="Q1556" t="s">
        <v>21</v>
      </c>
      <c r="R1556" t="s">
        <v>2561</v>
      </c>
      <c r="S1556" t="s">
        <v>780</v>
      </c>
      <c r="U1556" t="s">
        <v>2561</v>
      </c>
      <c r="V1556">
        <v>43335</v>
      </c>
    </row>
    <row r="1557" spans="1:22" ht="15.75" customHeight="1" x14ac:dyDescent="0.2">
      <c r="A1557">
        <v>43335.685754085644</v>
      </c>
      <c r="B1557" t="s">
        <v>22</v>
      </c>
      <c r="C1557" t="s">
        <v>2982</v>
      </c>
      <c r="D1557">
        <v>19</v>
      </c>
      <c r="E1557" t="s">
        <v>281</v>
      </c>
      <c r="F1557">
        <v>4</v>
      </c>
      <c r="G1557" s="4" t="s">
        <v>34</v>
      </c>
      <c r="H1557" t="s">
        <v>26</v>
      </c>
      <c r="I1557" t="s">
        <v>0</v>
      </c>
      <c r="K1557" t="s">
        <v>50</v>
      </c>
      <c r="L1557" t="s">
        <v>57</v>
      </c>
      <c r="M1557" t="s">
        <v>457</v>
      </c>
      <c r="N1557" t="s">
        <v>19</v>
      </c>
      <c r="O1557">
        <v>0</v>
      </c>
      <c r="P1557" t="s">
        <v>20</v>
      </c>
      <c r="Q1557" t="s">
        <v>21</v>
      </c>
      <c r="R1557" t="s">
        <v>2561</v>
      </c>
      <c r="S1557" t="s">
        <v>780</v>
      </c>
      <c r="U1557" t="s">
        <v>2561</v>
      </c>
      <c r="V1557">
        <v>43335</v>
      </c>
    </row>
    <row r="1558" spans="1:22" ht="15.75" customHeight="1" x14ac:dyDescent="0.2">
      <c r="A1558">
        <v>43335.687108333332</v>
      </c>
      <c r="B1558" t="s">
        <v>15</v>
      </c>
      <c r="C1558" t="s">
        <v>2983</v>
      </c>
      <c r="D1558">
        <v>16</v>
      </c>
      <c r="E1558">
        <v>57</v>
      </c>
      <c r="F1558">
        <v>3</v>
      </c>
      <c r="G1558" s="4" t="s">
        <v>93</v>
      </c>
      <c r="H1558" t="s">
        <v>26</v>
      </c>
      <c r="I1558" t="s">
        <v>0</v>
      </c>
      <c r="K1558" t="s">
        <v>293</v>
      </c>
      <c r="L1558" t="s">
        <v>57</v>
      </c>
      <c r="M1558" t="s">
        <v>457</v>
      </c>
      <c r="N1558" t="s">
        <v>19</v>
      </c>
      <c r="O1558">
        <v>0</v>
      </c>
      <c r="P1558" t="s">
        <v>294</v>
      </c>
      <c r="Q1558" t="s">
        <v>21</v>
      </c>
      <c r="R1558" t="s">
        <v>2903</v>
      </c>
      <c r="U1558" t="s">
        <v>2903</v>
      </c>
      <c r="V1558">
        <v>43335</v>
      </c>
    </row>
    <row r="1559" spans="1:22" ht="15.75" customHeight="1" x14ac:dyDescent="0.2">
      <c r="A1559">
        <v>43335.688578263886</v>
      </c>
      <c r="B1559" t="s">
        <v>36</v>
      </c>
      <c r="C1559" t="s">
        <v>2984</v>
      </c>
      <c r="D1559">
        <v>84</v>
      </c>
      <c r="E1559" t="s">
        <v>2985</v>
      </c>
      <c r="F1559">
        <v>17</v>
      </c>
      <c r="G1559" s="4" t="s">
        <v>34</v>
      </c>
      <c r="H1559" t="s">
        <v>26</v>
      </c>
      <c r="I1559" t="s">
        <v>0</v>
      </c>
      <c r="K1559" t="s">
        <v>27</v>
      </c>
      <c r="L1559" t="s">
        <v>57</v>
      </c>
      <c r="M1559" t="s">
        <v>457</v>
      </c>
      <c r="N1559" t="s">
        <v>19</v>
      </c>
      <c r="O1559">
        <v>0</v>
      </c>
      <c r="P1559" t="s">
        <v>20</v>
      </c>
      <c r="Q1559" t="s">
        <v>21</v>
      </c>
      <c r="R1559" t="s">
        <v>2561</v>
      </c>
      <c r="S1559" t="s">
        <v>780</v>
      </c>
      <c r="U1559" t="s">
        <v>2561</v>
      </c>
      <c r="V1559">
        <v>43335</v>
      </c>
    </row>
    <row r="1560" spans="1:22" ht="15.75" customHeight="1" x14ac:dyDescent="0.2">
      <c r="A1560">
        <v>43335.690185902778</v>
      </c>
      <c r="B1560" t="s">
        <v>36</v>
      </c>
      <c r="C1560" t="s">
        <v>2986</v>
      </c>
      <c r="D1560">
        <v>42</v>
      </c>
      <c r="E1560" t="s">
        <v>2985</v>
      </c>
      <c r="F1560">
        <v>4</v>
      </c>
      <c r="G1560" s="4" t="s">
        <v>34</v>
      </c>
      <c r="H1560" t="s">
        <v>26</v>
      </c>
      <c r="I1560" t="s">
        <v>0</v>
      </c>
      <c r="K1560" t="s">
        <v>27</v>
      </c>
      <c r="L1560" t="s">
        <v>57</v>
      </c>
      <c r="M1560" t="s">
        <v>457</v>
      </c>
      <c r="N1560" t="s">
        <v>19</v>
      </c>
      <c r="O1560">
        <v>0</v>
      </c>
      <c r="P1560" t="s">
        <v>20</v>
      </c>
      <c r="Q1560" t="s">
        <v>21</v>
      </c>
      <c r="R1560" t="s">
        <v>2561</v>
      </c>
      <c r="S1560" t="s">
        <v>780</v>
      </c>
      <c r="U1560" t="s">
        <v>2561</v>
      </c>
      <c r="V1560">
        <v>43335</v>
      </c>
    </row>
    <row r="1561" spans="1:22" ht="15.75" customHeight="1" x14ac:dyDescent="0.2">
      <c r="A1561">
        <v>43335.691549456023</v>
      </c>
      <c r="B1561" t="s">
        <v>36</v>
      </c>
      <c r="C1561" t="s">
        <v>2987</v>
      </c>
      <c r="D1561">
        <v>23</v>
      </c>
      <c r="E1561" t="s">
        <v>2985</v>
      </c>
      <c r="F1561">
        <v>4</v>
      </c>
      <c r="G1561" s="4" t="s">
        <v>34</v>
      </c>
      <c r="H1561" t="s">
        <v>26</v>
      </c>
      <c r="I1561" t="s">
        <v>0</v>
      </c>
      <c r="K1561" t="s">
        <v>27</v>
      </c>
      <c r="L1561" t="s">
        <v>57</v>
      </c>
      <c r="M1561" t="s">
        <v>457</v>
      </c>
      <c r="N1561" t="s">
        <v>19</v>
      </c>
      <c r="O1561">
        <v>0</v>
      </c>
      <c r="P1561" t="s">
        <v>20</v>
      </c>
      <c r="Q1561" t="s">
        <v>21</v>
      </c>
      <c r="R1561" t="s">
        <v>2561</v>
      </c>
      <c r="S1561" t="s">
        <v>780</v>
      </c>
      <c r="U1561" t="s">
        <v>2561</v>
      </c>
      <c r="V1561">
        <v>43335</v>
      </c>
    </row>
    <row r="1562" spans="1:22" ht="15.75" customHeight="1" x14ac:dyDescent="0.2">
      <c r="A1562">
        <v>43335.692785277774</v>
      </c>
      <c r="B1562" t="s">
        <v>22</v>
      </c>
      <c r="C1562" t="s">
        <v>2988</v>
      </c>
      <c r="D1562">
        <v>19</v>
      </c>
      <c r="E1562" t="s">
        <v>2985</v>
      </c>
      <c r="F1562">
        <v>17</v>
      </c>
      <c r="G1562" s="4" t="s">
        <v>34</v>
      </c>
      <c r="H1562" t="s">
        <v>26</v>
      </c>
      <c r="I1562" t="s">
        <v>0</v>
      </c>
      <c r="K1562" t="s">
        <v>27</v>
      </c>
      <c r="L1562" t="s">
        <v>57</v>
      </c>
      <c r="M1562" t="s">
        <v>457</v>
      </c>
      <c r="N1562" t="s">
        <v>19</v>
      </c>
      <c r="O1562">
        <v>0</v>
      </c>
      <c r="P1562" t="s">
        <v>20</v>
      </c>
      <c r="Q1562" t="s">
        <v>21</v>
      </c>
      <c r="R1562" t="s">
        <v>2561</v>
      </c>
      <c r="S1562" t="s">
        <v>780</v>
      </c>
      <c r="U1562" t="s">
        <v>2561</v>
      </c>
      <c r="V1562">
        <v>43335</v>
      </c>
    </row>
    <row r="1563" spans="1:22" ht="15.75" customHeight="1" x14ac:dyDescent="0.2">
      <c r="A1563">
        <v>43335.693066921296</v>
      </c>
      <c r="B1563" t="s">
        <v>36</v>
      </c>
      <c r="C1563" t="s">
        <v>2989</v>
      </c>
      <c r="D1563">
        <v>64</v>
      </c>
      <c r="E1563" t="s">
        <v>2990</v>
      </c>
      <c r="F1563">
        <v>7</v>
      </c>
      <c r="G1563" t="s">
        <v>70</v>
      </c>
      <c r="H1563" t="s">
        <v>26</v>
      </c>
      <c r="I1563" t="s">
        <v>0</v>
      </c>
      <c r="K1563" t="s">
        <v>27</v>
      </c>
      <c r="L1563" t="s">
        <v>57</v>
      </c>
      <c r="M1563" t="s">
        <v>457</v>
      </c>
      <c r="N1563" t="s">
        <v>19</v>
      </c>
      <c r="O1563">
        <v>0</v>
      </c>
      <c r="P1563" t="s">
        <v>141</v>
      </c>
      <c r="Q1563" t="s">
        <v>21</v>
      </c>
      <c r="R1563" t="s">
        <v>2852</v>
      </c>
      <c r="S1563" t="s">
        <v>375</v>
      </c>
      <c r="U1563" t="s">
        <v>2852</v>
      </c>
      <c r="V1563">
        <v>43332</v>
      </c>
    </row>
    <row r="1564" spans="1:22" ht="15.75" customHeight="1" x14ac:dyDescent="0.2">
      <c r="A1564">
        <v>43335.694084062503</v>
      </c>
      <c r="B1564" t="s">
        <v>36</v>
      </c>
      <c r="C1564" t="s">
        <v>2991</v>
      </c>
      <c r="D1564">
        <v>59</v>
      </c>
      <c r="E1564">
        <v>172</v>
      </c>
      <c r="F1564">
        <v>7</v>
      </c>
      <c r="G1564" t="s">
        <v>70</v>
      </c>
      <c r="H1564" t="s">
        <v>26</v>
      </c>
      <c r="I1564" t="s">
        <v>0</v>
      </c>
      <c r="K1564" t="s">
        <v>27</v>
      </c>
      <c r="L1564" t="s">
        <v>57</v>
      </c>
      <c r="M1564" t="s">
        <v>457</v>
      </c>
      <c r="N1564" t="s">
        <v>19</v>
      </c>
      <c r="O1564">
        <v>0</v>
      </c>
      <c r="P1564" t="s">
        <v>141</v>
      </c>
      <c r="Q1564" t="s">
        <v>21</v>
      </c>
      <c r="R1564" t="s">
        <v>2852</v>
      </c>
      <c r="S1564" t="s">
        <v>375</v>
      </c>
      <c r="U1564" t="s">
        <v>2852</v>
      </c>
      <c r="V1564">
        <v>43332</v>
      </c>
    </row>
    <row r="1565" spans="1:22" ht="15.75" customHeight="1" x14ac:dyDescent="0.2">
      <c r="A1565">
        <v>43335.694114270838</v>
      </c>
      <c r="B1565" t="s">
        <v>15</v>
      </c>
      <c r="C1565" t="s">
        <v>2992</v>
      </c>
      <c r="D1565">
        <v>53</v>
      </c>
      <c r="E1565" t="s">
        <v>2985</v>
      </c>
      <c r="F1565">
        <v>4</v>
      </c>
      <c r="G1565" s="4" t="s">
        <v>34</v>
      </c>
      <c r="H1565" t="s">
        <v>26</v>
      </c>
      <c r="I1565" t="s">
        <v>0</v>
      </c>
      <c r="K1565" t="s">
        <v>27</v>
      </c>
      <c r="L1565" t="s">
        <v>28</v>
      </c>
      <c r="M1565" t="s">
        <v>18</v>
      </c>
      <c r="N1565" t="s">
        <v>39</v>
      </c>
      <c r="O1565">
        <v>3000</v>
      </c>
      <c r="P1565" t="s">
        <v>294</v>
      </c>
      <c r="Q1565" t="s">
        <v>95</v>
      </c>
      <c r="R1565" t="s">
        <v>2561</v>
      </c>
      <c r="S1565" t="s">
        <v>780</v>
      </c>
      <c r="U1565" t="s">
        <v>2561</v>
      </c>
      <c r="V1565">
        <v>43335</v>
      </c>
    </row>
    <row r="1566" spans="1:22" ht="15.75" customHeight="1" x14ac:dyDescent="0.2">
      <c r="A1566">
        <v>43335.695359618054</v>
      </c>
      <c r="B1566" t="s">
        <v>36</v>
      </c>
      <c r="C1566" t="s">
        <v>2993</v>
      </c>
      <c r="D1566">
        <v>64</v>
      </c>
      <c r="E1566" t="s">
        <v>2994</v>
      </c>
      <c r="F1566">
        <v>7</v>
      </c>
      <c r="G1566" t="s">
        <v>70</v>
      </c>
      <c r="H1566" t="s">
        <v>26</v>
      </c>
      <c r="I1566" t="s">
        <v>0</v>
      </c>
      <c r="K1566" t="s">
        <v>50</v>
      </c>
      <c r="L1566" t="s">
        <v>57</v>
      </c>
      <c r="M1566" t="s">
        <v>457</v>
      </c>
      <c r="N1566" t="s">
        <v>19</v>
      </c>
      <c r="O1566">
        <v>0</v>
      </c>
      <c r="P1566" t="s">
        <v>20</v>
      </c>
      <c r="Q1566" t="s">
        <v>21</v>
      </c>
      <c r="R1566" t="s">
        <v>2852</v>
      </c>
      <c r="S1566" t="s">
        <v>375</v>
      </c>
      <c r="U1566" t="s">
        <v>2852</v>
      </c>
      <c r="V1566">
        <v>43332</v>
      </c>
    </row>
    <row r="1567" spans="1:22" ht="15.75" customHeight="1" x14ac:dyDescent="0.2">
      <c r="A1567">
        <v>43335.696394456019</v>
      </c>
      <c r="B1567" t="s">
        <v>36</v>
      </c>
      <c r="C1567" t="s">
        <v>2995</v>
      </c>
      <c r="D1567">
        <v>52</v>
      </c>
      <c r="E1567">
        <v>205</v>
      </c>
      <c r="F1567">
        <v>7</v>
      </c>
      <c r="G1567" t="s">
        <v>70</v>
      </c>
      <c r="H1567" t="s">
        <v>26</v>
      </c>
      <c r="I1567" t="s">
        <v>0</v>
      </c>
      <c r="K1567" t="s">
        <v>50</v>
      </c>
      <c r="L1567" t="s">
        <v>57</v>
      </c>
      <c r="M1567" t="s">
        <v>457</v>
      </c>
      <c r="N1567" t="s">
        <v>19</v>
      </c>
      <c r="O1567">
        <v>0</v>
      </c>
      <c r="P1567" t="s">
        <v>141</v>
      </c>
      <c r="Q1567" t="s">
        <v>21</v>
      </c>
      <c r="R1567" t="s">
        <v>2852</v>
      </c>
      <c r="S1567" t="s">
        <v>375</v>
      </c>
      <c r="U1567" t="s">
        <v>2852</v>
      </c>
      <c r="V1567">
        <v>43332</v>
      </c>
    </row>
    <row r="1568" spans="1:22" ht="15.75" customHeight="1" x14ac:dyDescent="0.2">
      <c r="A1568">
        <v>43335.697343356485</v>
      </c>
      <c r="B1568" t="s">
        <v>36</v>
      </c>
      <c r="C1568" t="s">
        <v>2996</v>
      </c>
      <c r="D1568">
        <v>69</v>
      </c>
      <c r="E1568">
        <v>7</v>
      </c>
      <c r="F1568">
        <v>7</v>
      </c>
      <c r="G1568" t="s">
        <v>70</v>
      </c>
      <c r="H1568" t="s">
        <v>26</v>
      </c>
      <c r="I1568" t="s">
        <v>0</v>
      </c>
      <c r="K1568" t="s">
        <v>50</v>
      </c>
      <c r="L1568" t="s">
        <v>57</v>
      </c>
      <c r="M1568" t="s">
        <v>457</v>
      </c>
      <c r="N1568" t="s">
        <v>19</v>
      </c>
      <c r="O1568">
        <v>0</v>
      </c>
      <c r="P1568" t="s">
        <v>84</v>
      </c>
      <c r="Q1568" t="s">
        <v>21</v>
      </c>
      <c r="R1568" t="s">
        <v>2852</v>
      </c>
      <c r="S1568" t="s">
        <v>375</v>
      </c>
      <c r="U1568" t="s">
        <v>2852</v>
      </c>
      <c r="V1568">
        <v>43332</v>
      </c>
    </row>
    <row r="1569" spans="1:22" ht="15.75" customHeight="1" x14ac:dyDescent="0.2">
      <c r="A1569">
        <v>43335.698199560182</v>
      </c>
      <c r="B1569" t="s">
        <v>22</v>
      </c>
      <c r="C1569" t="s">
        <v>2997</v>
      </c>
      <c r="D1569">
        <v>64</v>
      </c>
      <c r="E1569">
        <v>246</v>
      </c>
      <c r="F1569">
        <v>7</v>
      </c>
      <c r="G1569" t="s">
        <v>70</v>
      </c>
      <c r="H1569" t="s">
        <v>26</v>
      </c>
      <c r="I1569" t="s">
        <v>0</v>
      </c>
      <c r="K1569" t="s">
        <v>27</v>
      </c>
      <c r="L1569" t="s">
        <v>57</v>
      </c>
      <c r="M1569" t="s">
        <v>457</v>
      </c>
      <c r="N1569" t="s">
        <v>19</v>
      </c>
      <c r="O1569">
        <v>0</v>
      </c>
      <c r="P1569" t="s">
        <v>141</v>
      </c>
      <c r="Q1569" t="s">
        <v>21</v>
      </c>
      <c r="R1569" t="s">
        <v>2852</v>
      </c>
      <c r="S1569" t="s">
        <v>375</v>
      </c>
      <c r="U1569" t="s">
        <v>2852</v>
      </c>
      <c r="V1569">
        <v>43332</v>
      </c>
    </row>
    <row r="1570" spans="1:22" ht="15.75" customHeight="1" x14ac:dyDescent="0.2">
      <c r="A1570">
        <v>43335.699178587965</v>
      </c>
      <c r="B1570" t="s">
        <v>36</v>
      </c>
      <c r="C1570" t="s">
        <v>2998</v>
      </c>
      <c r="D1570">
        <v>36</v>
      </c>
      <c r="E1570">
        <v>361</v>
      </c>
      <c r="F1570">
        <v>7</v>
      </c>
      <c r="G1570" t="s">
        <v>70</v>
      </c>
      <c r="H1570" t="s">
        <v>26</v>
      </c>
      <c r="I1570" t="s">
        <v>0</v>
      </c>
      <c r="K1570" t="s">
        <v>27</v>
      </c>
      <c r="L1570" t="s">
        <v>57</v>
      </c>
      <c r="M1570" t="s">
        <v>457</v>
      </c>
      <c r="N1570" t="s">
        <v>19</v>
      </c>
      <c r="O1570">
        <v>0</v>
      </c>
      <c r="P1570" t="s">
        <v>294</v>
      </c>
      <c r="Q1570" t="s">
        <v>21</v>
      </c>
      <c r="R1570" t="s">
        <v>2852</v>
      </c>
      <c r="S1570" t="s">
        <v>375</v>
      </c>
      <c r="U1570" t="s">
        <v>2852</v>
      </c>
      <c r="V1570">
        <v>43332</v>
      </c>
    </row>
    <row r="1571" spans="1:22" ht="15.75" customHeight="1" x14ac:dyDescent="0.2">
      <c r="A1571">
        <v>43335.71090056713</v>
      </c>
      <c r="B1571" t="s">
        <v>15</v>
      </c>
      <c r="C1571" t="s">
        <v>2999</v>
      </c>
      <c r="D1571">
        <v>53</v>
      </c>
      <c r="E1571">
        <v>101</v>
      </c>
      <c r="F1571">
        <v>17</v>
      </c>
      <c r="G1571" s="4" t="s">
        <v>34</v>
      </c>
      <c r="H1571" t="s">
        <v>26</v>
      </c>
      <c r="I1571" t="s">
        <v>0</v>
      </c>
      <c r="K1571" t="s">
        <v>27</v>
      </c>
      <c r="L1571" t="s">
        <v>28</v>
      </c>
      <c r="M1571" t="s">
        <v>18</v>
      </c>
      <c r="N1571" t="s">
        <v>39</v>
      </c>
      <c r="O1571">
        <v>2000</v>
      </c>
      <c r="P1571" t="s">
        <v>58</v>
      </c>
      <c r="Q1571" t="s">
        <v>95</v>
      </c>
      <c r="R1571" t="s">
        <v>2561</v>
      </c>
      <c r="S1571" t="s">
        <v>780</v>
      </c>
      <c r="U1571" t="s">
        <v>2561</v>
      </c>
      <c r="V1571">
        <v>43335</v>
      </c>
    </row>
    <row r="1572" spans="1:22" ht="15.75" customHeight="1" x14ac:dyDescent="0.2">
      <c r="A1572">
        <v>43335.712719884265</v>
      </c>
      <c r="B1572" t="s">
        <v>36</v>
      </c>
      <c r="C1572" t="s">
        <v>3000</v>
      </c>
      <c r="D1572">
        <v>72</v>
      </c>
      <c r="E1572">
        <v>89</v>
      </c>
      <c r="F1572">
        <v>17</v>
      </c>
      <c r="G1572" s="4" t="s">
        <v>34</v>
      </c>
      <c r="H1572" t="s">
        <v>26</v>
      </c>
      <c r="I1572" t="s">
        <v>0</v>
      </c>
      <c r="K1572" t="s">
        <v>27</v>
      </c>
      <c r="L1572" t="s">
        <v>57</v>
      </c>
      <c r="M1572" t="s">
        <v>457</v>
      </c>
      <c r="N1572" t="s">
        <v>19</v>
      </c>
      <c r="O1572">
        <v>0</v>
      </c>
      <c r="P1572" t="s">
        <v>20</v>
      </c>
      <c r="Q1572" t="s">
        <v>21</v>
      </c>
      <c r="R1572" t="s">
        <v>2561</v>
      </c>
      <c r="S1572" t="s">
        <v>780</v>
      </c>
      <c r="U1572" t="s">
        <v>2561</v>
      </c>
      <c r="V1572">
        <v>43335</v>
      </c>
    </row>
    <row r="1573" spans="1:22" ht="15.75" customHeight="1" x14ac:dyDescent="0.2">
      <c r="A1573">
        <v>43335.71395336806</v>
      </c>
      <c r="B1573" t="s">
        <v>15</v>
      </c>
      <c r="C1573" t="s">
        <v>3001</v>
      </c>
      <c r="D1573">
        <v>79</v>
      </c>
      <c r="E1573">
        <v>89</v>
      </c>
      <c r="F1573">
        <v>17</v>
      </c>
      <c r="G1573" s="4" t="s">
        <v>34</v>
      </c>
      <c r="H1573" t="s">
        <v>26</v>
      </c>
      <c r="I1573" t="s">
        <v>0</v>
      </c>
      <c r="K1573" t="s">
        <v>27</v>
      </c>
      <c r="L1573" t="s">
        <v>17</v>
      </c>
      <c r="M1573" t="s">
        <v>289</v>
      </c>
      <c r="N1573" t="s">
        <v>19</v>
      </c>
      <c r="O1573">
        <v>0</v>
      </c>
      <c r="P1573" t="s">
        <v>294</v>
      </c>
      <c r="Q1573" t="s">
        <v>21</v>
      </c>
      <c r="R1573" t="s">
        <v>2561</v>
      </c>
      <c r="S1573" t="s">
        <v>780</v>
      </c>
      <c r="U1573" t="s">
        <v>2561</v>
      </c>
      <c r="V1573">
        <v>43335</v>
      </c>
    </row>
    <row r="1574" spans="1:22" ht="15.75" customHeight="1" x14ac:dyDescent="0.2">
      <c r="A1574">
        <v>43335.71530423611</v>
      </c>
      <c r="B1574" t="s">
        <v>15</v>
      </c>
      <c r="C1574" t="s">
        <v>3002</v>
      </c>
      <c r="D1574">
        <v>47</v>
      </c>
      <c r="E1574">
        <v>89</v>
      </c>
      <c r="F1574">
        <v>17</v>
      </c>
      <c r="G1574" s="4" t="s">
        <v>34</v>
      </c>
      <c r="H1574" t="s">
        <v>26</v>
      </c>
      <c r="I1574" t="s">
        <v>0</v>
      </c>
      <c r="K1574" t="s">
        <v>27</v>
      </c>
      <c r="L1574" t="s">
        <v>28</v>
      </c>
      <c r="M1574" t="s">
        <v>18</v>
      </c>
      <c r="N1574" t="s">
        <v>39</v>
      </c>
      <c r="O1574">
        <v>3000</v>
      </c>
      <c r="P1574" t="s">
        <v>101</v>
      </c>
      <c r="Q1574" t="s">
        <v>95</v>
      </c>
      <c r="R1574" t="s">
        <v>2561</v>
      </c>
      <c r="S1574" t="s">
        <v>780</v>
      </c>
      <c r="U1574" t="s">
        <v>2561</v>
      </c>
      <c r="V1574">
        <v>43335</v>
      </c>
    </row>
    <row r="1575" spans="1:22" ht="15.75" customHeight="1" x14ac:dyDescent="0.2">
      <c r="A1575">
        <v>43335.724332928236</v>
      </c>
      <c r="B1575" t="s">
        <v>22</v>
      </c>
      <c r="C1575" t="s">
        <v>3003</v>
      </c>
      <c r="D1575">
        <v>24</v>
      </c>
      <c r="E1575">
        <v>89</v>
      </c>
      <c r="F1575">
        <v>17</v>
      </c>
      <c r="G1575" s="4" t="s">
        <v>34</v>
      </c>
      <c r="H1575" t="s">
        <v>26</v>
      </c>
      <c r="I1575" t="s">
        <v>0</v>
      </c>
      <c r="K1575" t="s">
        <v>27</v>
      </c>
      <c r="L1575" t="s">
        <v>57</v>
      </c>
      <c r="M1575" t="s">
        <v>457</v>
      </c>
      <c r="N1575" t="s">
        <v>19</v>
      </c>
      <c r="O1575">
        <v>0</v>
      </c>
      <c r="P1575" t="s">
        <v>20</v>
      </c>
      <c r="Q1575" t="s">
        <v>21</v>
      </c>
      <c r="R1575" t="s">
        <v>2561</v>
      </c>
      <c r="S1575" t="s">
        <v>780</v>
      </c>
      <c r="U1575" t="s">
        <v>2561</v>
      </c>
      <c r="V1575">
        <v>43335</v>
      </c>
    </row>
    <row r="1576" spans="1:22" ht="15.75" customHeight="1" x14ac:dyDescent="0.2">
      <c r="A1576">
        <v>43335.726564293982</v>
      </c>
      <c r="B1576" t="s">
        <v>36</v>
      </c>
      <c r="C1576" t="s">
        <v>3004</v>
      </c>
      <c r="D1576">
        <v>78</v>
      </c>
      <c r="E1576" t="s">
        <v>697</v>
      </c>
      <c r="F1576">
        <v>17</v>
      </c>
      <c r="G1576" s="4" t="s">
        <v>34</v>
      </c>
      <c r="H1576" t="s">
        <v>26</v>
      </c>
      <c r="I1576" t="s">
        <v>0</v>
      </c>
      <c r="K1576" t="s">
        <v>27</v>
      </c>
      <c r="L1576" t="s">
        <v>57</v>
      </c>
      <c r="M1576" t="s">
        <v>457</v>
      </c>
      <c r="N1576" t="s">
        <v>19</v>
      </c>
      <c r="O1576">
        <v>0</v>
      </c>
      <c r="P1576" t="s">
        <v>20</v>
      </c>
      <c r="Q1576" t="s">
        <v>21</v>
      </c>
      <c r="R1576" t="s">
        <v>2561</v>
      </c>
      <c r="S1576" t="s">
        <v>780</v>
      </c>
      <c r="U1576" t="s">
        <v>2561</v>
      </c>
      <c r="V1576">
        <v>43335</v>
      </c>
    </row>
    <row r="1577" spans="1:22" ht="15.75" customHeight="1" x14ac:dyDescent="0.2">
      <c r="A1577">
        <v>43335.727653993061</v>
      </c>
      <c r="B1577" t="s">
        <v>22</v>
      </c>
      <c r="C1577" t="s">
        <v>3005</v>
      </c>
      <c r="D1577">
        <v>42</v>
      </c>
      <c r="E1577" t="s">
        <v>697</v>
      </c>
      <c r="F1577">
        <v>17</v>
      </c>
      <c r="G1577" s="4" t="s">
        <v>34</v>
      </c>
      <c r="H1577" t="s">
        <v>26</v>
      </c>
      <c r="I1577" t="s">
        <v>0</v>
      </c>
      <c r="K1577" t="s">
        <v>27</v>
      </c>
      <c r="L1577" t="s">
        <v>57</v>
      </c>
      <c r="M1577" t="s">
        <v>457</v>
      </c>
      <c r="N1577" t="s">
        <v>19</v>
      </c>
      <c r="O1577">
        <v>0</v>
      </c>
      <c r="P1577" t="s">
        <v>294</v>
      </c>
      <c r="Q1577" t="s">
        <v>21</v>
      </c>
      <c r="R1577" t="s">
        <v>2561</v>
      </c>
      <c r="S1577" t="s">
        <v>780</v>
      </c>
      <c r="U1577" t="s">
        <v>2561</v>
      </c>
      <c r="V1577">
        <v>43335</v>
      </c>
    </row>
    <row r="1578" spans="1:22" ht="15.75" customHeight="1" x14ac:dyDescent="0.2">
      <c r="A1578">
        <v>43335.902769039356</v>
      </c>
      <c r="B1578" t="s">
        <v>22</v>
      </c>
      <c r="C1578" t="s">
        <v>3006</v>
      </c>
      <c r="D1578">
        <v>32</v>
      </c>
      <c r="E1578" t="s">
        <v>1411</v>
      </c>
      <c r="F1578">
        <v>10</v>
      </c>
      <c r="G1578" t="s">
        <v>323</v>
      </c>
      <c r="H1578" t="s">
        <v>26</v>
      </c>
      <c r="I1578" t="s">
        <v>0</v>
      </c>
      <c r="K1578" t="s">
        <v>27</v>
      </c>
      <c r="L1578" t="s">
        <v>28</v>
      </c>
      <c r="M1578" t="s">
        <v>29</v>
      </c>
      <c r="N1578" t="s">
        <v>51</v>
      </c>
      <c r="O1578">
        <v>0</v>
      </c>
      <c r="P1578" t="s">
        <v>20</v>
      </c>
      <c r="Q1578" t="s">
        <v>21</v>
      </c>
      <c r="R1578" t="s">
        <v>3007</v>
      </c>
      <c r="S1578" t="s">
        <v>783</v>
      </c>
      <c r="U1578" t="s">
        <v>3008</v>
      </c>
      <c r="V1578">
        <v>43335</v>
      </c>
    </row>
    <row r="1579" spans="1:22" ht="15.75" customHeight="1" x14ac:dyDescent="0.2">
      <c r="A1579">
        <v>43336.212603900465</v>
      </c>
      <c r="B1579" t="s">
        <v>292</v>
      </c>
      <c r="C1579" t="s">
        <v>3009</v>
      </c>
      <c r="D1579">
        <v>12</v>
      </c>
      <c r="E1579">
        <v>44</v>
      </c>
      <c r="F1579">
        <v>2</v>
      </c>
      <c r="G1579" t="s">
        <v>25</v>
      </c>
      <c r="H1579" t="s">
        <v>26</v>
      </c>
      <c r="I1579" t="s">
        <v>0</v>
      </c>
      <c r="K1579" t="s">
        <v>293</v>
      </c>
      <c r="L1579" t="s">
        <v>28</v>
      </c>
      <c r="M1579" t="s">
        <v>29</v>
      </c>
      <c r="N1579" t="s">
        <v>51</v>
      </c>
      <c r="O1579">
        <v>250</v>
      </c>
      <c r="P1579" t="s">
        <v>294</v>
      </c>
      <c r="Q1579" t="s">
        <v>152</v>
      </c>
      <c r="R1579" t="s">
        <v>3010</v>
      </c>
      <c r="S1579" t="s">
        <v>3011</v>
      </c>
      <c r="U1579" t="s">
        <v>1564</v>
      </c>
      <c r="V1579">
        <v>43309</v>
      </c>
    </row>
    <row r="1580" spans="1:22" ht="15.75" customHeight="1" x14ac:dyDescent="0.2">
      <c r="A1580">
        <v>43336.218241736111</v>
      </c>
      <c r="B1580" t="s">
        <v>15</v>
      </c>
      <c r="C1580" t="s">
        <v>3012</v>
      </c>
      <c r="D1580">
        <v>48</v>
      </c>
      <c r="E1580" t="s">
        <v>3013</v>
      </c>
      <c r="F1580">
        <v>6</v>
      </c>
      <c r="G1580" t="s">
        <v>25</v>
      </c>
      <c r="H1580" t="s">
        <v>26</v>
      </c>
      <c r="I1580" t="s">
        <v>0</v>
      </c>
      <c r="K1580" t="s">
        <v>50</v>
      </c>
      <c r="L1580" t="s">
        <v>57</v>
      </c>
      <c r="M1580" t="s">
        <v>457</v>
      </c>
      <c r="N1580" t="s">
        <v>19</v>
      </c>
      <c r="O1580">
        <v>0</v>
      </c>
      <c r="P1580" t="s">
        <v>294</v>
      </c>
      <c r="Q1580" t="s">
        <v>21</v>
      </c>
      <c r="R1580" t="s">
        <v>3014</v>
      </c>
      <c r="S1580" t="s">
        <v>3015</v>
      </c>
      <c r="U1580" t="s">
        <v>474</v>
      </c>
      <c r="V1580">
        <v>43309</v>
      </c>
    </row>
    <row r="1581" spans="1:22" ht="15.75" customHeight="1" x14ac:dyDescent="0.2">
      <c r="A1581">
        <v>43336.220743993057</v>
      </c>
      <c r="B1581" t="s">
        <v>15</v>
      </c>
      <c r="C1581" t="s">
        <v>3016</v>
      </c>
      <c r="D1581">
        <v>45</v>
      </c>
      <c r="E1581" t="s">
        <v>632</v>
      </c>
      <c r="F1581">
        <v>3</v>
      </c>
      <c r="G1581" t="s">
        <v>25</v>
      </c>
      <c r="H1581" t="s">
        <v>26</v>
      </c>
      <c r="I1581" t="s">
        <v>0</v>
      </c>
      <c r="K1581" t="s">
        <v>50</v>
      </c>
      <c r="L1581" t="s">
        <v>28</v>
      </c>
      <c r="M1581" t="s">
        <v>87</v>
      </c>
      <c r="N1581" t="s">
        <v>51</v>
      </c>
      <c r="O1581">
        <v>0</v>
      </c>
      <c r="P1581" t="s">
        <v>324</v>
      </c>
      <c r="Q1581" t="s">
        <v>21</v>
      </c>
      <c r="R1581" t="s">
        <v>3017</v>
      </c>
      <c r="S1581" t="s">
        <v>2678</v>
      </c>
      <c r="U1581" t="s">
        <v>474</v>
      </c>
      <c r="V1581">
        <v>43309</v>
      </c>
    </row>
    <row r="1582" spans="1:22" ht="15.75" customHeight="1" x14ac:dyDescent="0.2">
      <c r="A1582">
        <v>43336.282382002319</v>
      </c>
      <c r="B1582" t="s">
        <v>15</v>
      </c>
      <c r="C1582" t="s">
        <v>3018</v>
      </c>
      <c r="D1582">
        <v>48</v>
      </c>
      <c r="E1582" t="s">
        <v>3019</v>
      </c>
      <c r="F1582">
        <v>7</v>
      </c>
      <c r="G1582" t="s">
        <v>25</v>
      </c>
      <c r="H1582" t="s">
        <v>26</v>
      </c>
      <c r="I1582" t="s">
        <v>0</v>
      </c>
      <c r="K1582" t="s">
        <v>27</v>
      </c>
      <c r="L1582" t="s">
        <v>136</v>
      </c>
      <c r="M1582" t="s">
        <v>29</v>
      </c>
      <c r="N1582" t="s">
        <v>51</v>
      </c>
      <c r="O1582">
        <v>60</v>
      </c>
      <c r="P1582" t="s">
        <v>294</v>
      </c>
      <c r="Q1582" t="s">
        <v>21</v>
      </c>
      <c r="R1582" t="s">
        <v>3020</v>
      </c>
      <c r="S1582" t="s">
        <v>2678</v>
      </c>
      <c r="U1582" t="s">
        <v>3021</v>
      </c>
      <c r="V1582">
        <v>43309</v>
      </c>
    </row>
    <row r="1583" spans="1:22" ht="15.75" customHeight="1" x14ac:dyDescent="0.2">
      <c r="A1583">
        <v>43336.332271666666</v>
      </c>
      <c r="B1583" t="s">
        <v>15</v>
      </c>
      <c r="C1583" t="s">
        <v>3022</v>
      </c>
      <c r="D1583">
        <v>48</v>
      </c>
      <c r="E1583" t="s">
        <v>604</v>
      </c>
      <c r="F1583">
        <v>6</v>
      </c>
      <c r="G1583" s="4" t="s">
        <v>34</v>
      </c>
      <c r="H1583" t="s">
        <v>26</v>
      </c>
      <c r="I1583" t="s">
        <v>0</v>
      </c>
      <c r="K1583" t="s">
        <v>27</v>
      </c>
      <c r="L1583" t="s">
        <v>57</v>
      </c>
      <c r="M1583" t="s">
        <v>457</v>
      </c>
      <c r="N1583" t="s">
        <v>19</v>
      </c>
      <c r="O1583">
        <v>0</v>
      </c>
      <c r="P1583" t="s">
        <v>101</v>
      </c>
      <c r="Q1583" t="s">
        <v>21</v>
      </c>
      <c r="R1583" t="s">
        <v>2494</v>
      </c>
      <c r="S1583" t="s">
        <v>2582</v>
      </c>
      <c r="U1583" t="s">
        <v>2494</v>
      </c>
      <c r="V1583">
        <v>43336</v>
      </c>
    </row>
    <row r="1584" spans="1:22" ht="15.75" customHeight="1" x14ac:dyDescent="0.2">
      <c r="A1584">
        <v>43336.391030115745</v>
      </c>
      <c r="B1584" t="s">
        <v>22</v>
      </c>
      <c r="C1584" t="s">
        <v>3023</v>
      </c>
      <c r="D1584">
        <v>28</v>
      </c>
      <c r="E1584" t="s">
        <v>265</v>
      </c>
      <c r="F1584">
        <v>3</v>
      </c>
      <c r="G1584" s="4" t="s">
        <v>34</v>
      </c>
      <c r="H1584" t="s">
        <v>26</v>
      </c>
      <c r="I1584" t="s">
        <v>0</v>
      </c>
      <c r="K1584" t="s">
        <v>27</v>
      </c>
      <c r="L1584" t="s">
        <v>57</v>
      </c>
      <c r="M1584" t="s">
        <v>457</v>
      </c>
      <c r="N1584" t="s">
        <v>19</v>
      </c>
      <c r="O1584">
        <v>0</v>
      </c>
      <c r="P1584" t="s">
        <v>20</v>
      </c>
      <c r="Q1584" t="s">
        <v>21</v>
      </c>
      <c r="R1584" t="s">
        <v>2561</v>
      </c>
      <c r="S1584" t="s">
        <v>780</v>
      </c>
      <c r="U1584" t="s">
        <v>2561</v>
      </c>
      <c r="V1584">
        <v>43336</v>
      </c>
    </row>
    <row r="1585" spans="1:22" ht="15.75" customHeight="1" x14ac:dyDescent="0.2">
      <c r="A1585">
        <v>43336.39282241898</v>
      </c>
      <c r="B1585" t="s">
        <v>15</v>
      </c>
      <c r="C1585" t="s">
        <v>3024</v>
      </c>
      <c r="D1585">
        <v>24</v>
      </c>
      <c r="E1585" t="s">
        <v>265</v>
      </c>
      <c r="F1585">
        <v>3</v>
      </c>
      <c r="G1585" s="4" t="s">
        <v>34</v>
      </c>
      <c r="H1585" t="s">
        <v>26</v>
      </c>
      <c r="I1585" t="s">
        <v>0</v>
      </c>
      <c r="K1585" t="s">
        <v>27</v>
      </c>
      <c r="L1585" t="s">
        <v>28</v>
      </c>
      <c r="M1585" t="s">
        <v>94</v>
      </c>
      <c r="N1585" t="s">
        <v>39</v>
      </c>
      <c r="O1585">
        <v>1000</v>
      </c>
      <c r="P1585" t="s">
        <v>294</v>
      </c>
      <c r="Q1585" t="s">
        <v>21</v>
      </c>
      <c r="R1585" t="s">
        <v>2561</v>
      </c>
      <c r="S1585" t="s">
        <v>780</v>
      </c>
      <c r="U1585" t="s">
        <v>2561</v>
      </c>
      <c r="V1585">
        <v>43336</v>
      </c>
    </row>
    <row r="1586" spans="1:22" ht="15.75" customHeight="1" x14ac:dyDescent="0.2">
      <c r="A1586">
        <v>43336.410417094907</v>
      </c>
      <c r="B1586" t="s">
        <v>15</v>
      </c>
      <c r="C1586" t="s">
        <v>3025</v>
      </c>
      <c r="D1586">
        <v>43</v>
      </c>
      <c r="E1586" t="s">
        <v>3026</v>
      </c>
      <c r="F1586">
        <v>3</v>
      </c>
      <c r="G1586" s="4" t="s">
        <v>34</v>
      </c>
      <c r="H1586" t="s">
        <v>26</v>
      </c>
      <c r="I1586" t="s">
        <v>0</v>
      </c>
      <c r="K1586" t="s">
        <v>50</v>
      </c>
      <c r="L1586" t="s">
        <v>57</v>
      </c>
      <c r="M1586" t="s">
        <v>457</v>
      </c>
      <c r="N1586" t="s">
        <v>19</v>
      </c>
      <c r="O1586">
        <v>0</v>
      </c>
      <c r="P1586" t="s">
        <v>20</v>
      </c>
      <c r="Q1586" t="s">
        <v>21</v>
      </c>
      <c r="R1586" t="s">
        <v>2561</v>
      </c>
      <c r="S1586" t="s">
        <v>780</v>
      </c>
      <c r="U1586" t="s">
        <v>2561</v>
      </c>
      <c r="V1586">
        <v>43336</v>
      </c>
    </row>
    <row r="1587" spans="1:22" ht="15.75" customHeight="1" x14ac:dyDescent="0.2">
      <c r="A1587">
        <v>43336.411797916662</v>
      </c>
      <c r="B1587" t="s">
        <v>36</v>
      </c>
      <c r="C1587" t="s">
        <v>3027</v>
      </c>
      <c r="D1587">
        <v>39</v>
      </c>
      <c r="E1587" t="s">
        <v>3026</v>
      </c>
      <c r="F1587">
        <v>3</v>
      </c>
      <c r="G1587" s="4" t="s">
        <v>34</v>
      </c>
      <c r="H1587" t="s">
        <v>26</v>
      </c>
      <c r="I1587" t="s">
        <v>0</v>
      </c>
      <c r="K1587" t="s">
        <v>27</v>
      </c>
      <c r="L1587" t="s">
        <v>57</v>
      </c>
      <c r="M1587" t="s">
        <v>457</v>
      </c>
      <c r="N1587" t="s">
        <v>19</v>
      </c>
      <c r="O1587">
        <v>0</v>
      </c>
      <c r="P1587" t="s">
        <v>20</v>
      </c>
      <c r="Q1587" t="s">
        <v>21</v>
      </c>
      <c r="R1587" t="s">
        <v>2561</v>
      </c>
      <c r="S1587" t="s">
        <v>780</v>
      </c>
      <c r="U1587" t="s">
        <v>2561</v>
      </c>
      <c r="V1587">
        <v>43336</v>
      </c>
    </row>
    <row r="1588" spans="1:22" ht="15.75" customHeight="1" x14ac:dyDescent="0.2">
      <c r="A1588">
        <v>43336.428778483794</v>
      </c>
      <c r="B1588" t="s">
        <v>15</v>
      </c>
      <c r="C1588" t="s">
        <v>3028</v>
      </c>
      <c r="D1588">
        <v>18</v>
      </c>
      <c r="E1588" t="s">
        <v>3026</v>
      </c>
      <c r="F1588">
        <v>3</v>
      </c>
      <c r="G1588" s="4" t="s">
        <v>34</v>
      </c>
      <c r="H1588" t="s">
        <v>26</v>
      </c>
      <c r="I1588" t="s">
        <v>0</v>
      </c>
      <c r="K1588" t="s">
        <v>27</v>
      </c>
      <c r="L1588" t="s">
        <v>57</v>
      </c>
      <c r="M1588" t="s">
        <v>457</v>
      </c>
      <c r="N1588" t="s">
        <v>19</v>
      </c>
      <c r="O1588">
        <v>0</v>
      </c>
      <c r="P1588" t="s">
        <v>20</v>
      </c>
      <c r="Q1588" t="s">
        <v>21</v>
      </c>
      <c r="R1588" t="s">
        <v>2561</v>
      </c>
      <c r="S1588" t="s">
        <v>780</v>
      </c>
      <c r="U1588" t="s">
        <v>2561</v>
      </c>
      <c r="V1588">
        <v>43336</v>
      </c>
    </row>
    <row r="1589" spans="1:22" ht="15.75" customHeight="1" x14ac:dyDescent="0.2">
      <c r="A1589">
        <v>43336.43040618056</v>
      </c>
      <c r="B1589" t="s">
        <v>15</v>
      </c>
      <c r="C1589" t="s">
        <v>3029</v>
      </c>
      <c r="D1589">
        <v>20</v>
      </c>
      <c r="E1589" t="s">
        <v>3026</v>
      </c>
      <c r="F1589">
        <v>3</v>
      </c>
      <c r="G1589" s="4" t="s">
        <v>34</v>
      </c>
      <c r="H1589" t="s">
        <v>26</v>
      </c>
      <c r="I1589" t="s">
        <v>0</v>
      </c>
      <c r="K1589" t="s">
        <v>27</v>
      </c>
      <c r="L1589" t="s">
        <v>57</v>
      </c>
      <c r="M1589" t="s">
        <v>457</v>
      </c>
      <c r="N1589" t="s">
        <v>19</v>
      </c>
      <c r="O1589">
        <v>0</v>
      </c>
      <c r="P1589" t="s">
        <v>20</v>
      </c>
      <c r="Q1589" t="s">
        <v>21</v>
      </c>
      <c r="R1589" t="s">
        <v>2561</v>
      </c>
      <c r="S1589" t="s">
        <v>780</v>
      </c>
      <c r="U1589" t="s">
        <v>2561</v>
      </c>
      <c r="V1589">
        <v>43336</v>
      </c>
    </row>
    <row r="1590" spans="1:22" ht="15.75" customHeight="1" x14ac:dyDescent="0.2">
      <c r="A1590">
        <v>43336.43242271991</v>
      </c>
      <c r="B1590" t="s">
        <v>15</v>
      </c>
      <c r="C1590" t="s">
        <v>3030</v>
      </c>
      <c r="D1590">
        <v>62</v>
      </c>
      <c r="E1590">
        <v>119</v>
      </c>
      <c r="F1590">
        <v>3</v>
      </c>
      <c r="G1590" s="4" t="s">
        <v>34</v>
      </c>
      <c r="H1590" t="s">
        <v>26</v>
      </c>
      <c r="I1590" t="s">
        <v>0</v>
      </c>
      <c r="K1590" t="s">
        <v>27</v>
      </c>
      <c r="L1590" t="s">
        <v>57</v>
      </c>
      <c r="M1590" t="s">
        <v>457</v>
      </c>
      <c r="N1590" t="s">
        <v>19</v>
      </c>
      <c r="O1590">
        <v>0</v>
      </c>
      <c r="P1590" t="s">
        <v>20</v>
      </c>
      <c r="Q1590" t="s">
        <v>21</v>
      </c>
      <c r="R1590" t="s">
        <v>2561</v>
      </c>
      <c r="S1590" t="s">
        <v>780</v>
      </c>
      <c r="U1590" t="s">
        <v>2561</v>
      </c>
      <c r="V1590">
        <v>43336</v>
      </c>
    </row>
    <row r="1591" spans="1:22" ht="15.75" customHeight="1" x14ac:dyDescent="0.2">
      <c r="A1591">
        <v>43336.433477233797</v>
      </c>
      <c r="B1591" t="s">
        <v>36</v>
      </c>
      <c r="C1591" t="s">
        <v>3031</v>
      </c>
      <c r="D1591">
        <v>62</v>
      </c>
      <c r="E1591">
        <v>119</v>
      </c>
      <c r="F1591">
        <v>3</v>
      </c>
      <c r="G1591" s="4" t="s">
        <v>34</v>
      </c>
      <c r="H1591" t="s">
        <v>26</v>
      </c>
      <c r="I1591" t="s">
        <v>0</v>
      </c>
      <c r="K1591" t="s">
        <v>27</v>
      </c>
      <c r="L1591" t="s">
        <v>57</v>
      </c>
      <c r="M1591" t="s">
        <v>457</v>
      </c>
      <c r="N1591" t="s">
        <v>19</v>
      </c>
      <c r="O1591">
        <v>0</v>
      </c>
      <c r="P1591" t="s">
        <v>20</v>
      </c>
      <c r="Q1591" t="s">
        <v>21</v>
      </c>
      <c r="R1591" t="s">
        <v>2561</v>
      </c>
      <c r="S1591" t="s">
        <v>780</v>
      </c>
      <c r="U1591" t="s">
        <v>2561</v>
      </c>
      <c r="V1591">
        <v>43336</v>
      </c>
    </row>
    <row r="1592" spans="1:22" ht="15.75" customHeight="1" x14ac:dyDescent="0.2">
      <c r="A1592">
        <v>43336.434470891203</v>
      </c>
      <c r="B1592" t="s">
        <v>22</v>
      </c>
      <c r="C1592" t="s">
        <v>3032</v>
      </c>
      <c r="D1592">
        <v>32</v>
      </c>
      <c r="E1592">
        <v>119</v>
      </c>
      <c r="F1592">
        <v>3</v>
      </c>
      <c r="G1592" s="4" t="s">
        <v>34</v>
      </c>
      <c r="H1592" t="s">
        <v>26</v>
      </c>
      <c r="I1592" t="s">
        <v>0</v>
      </c>
      <c r="K1592" t="s">
        <v>27</v>
      </c>
      <c r="L1592" t="s">
        <v>57</v>
      </c>
      <c r="M1592" t="s">
        <v>457</v>
      </c>
      <c r="N1592" t="s">
        <v>19</v>
      </c>
      <c r="O1592">
        <v>0</v>
      </c>
      <c r="P1592" t="s">
        <v>20</v>
      </c>
      <c r="Q1592" t="s">
        <v>21</v>
      </c>
      <c r="R1592" t="s">
        <v>2561</v>
      </c>
      <c r="S1592" t="s">
        <v>780</v>
      </c>
      <c r="U1592" t="s">
        <v>2561</v>
      </c>
      <c r="V1592">
        <v>43336</v>
      </c>
    </row>
    <row r="1593" spans="1:22" ht="15.75" customHeight="1" x14ac:dyDescent="0.2">
      <c r="A1593">
        <v>43336.457994652781</v>
      </c>
      <c r="B1593" t="s">
        <v>15</v>
      </c>
      <c r="C1593" t="s">
        <v>3033</v>
      </c>
      <c r="D1593">
        <v>52</v>
      </c>
      <c r="E1593" t="s">
        <v>3034</v>
      </c>
      <c r="F1593">
        <v>3</v>
      </c>
      <c r="G1593" s="4" t="s">
        <v>34</v>
      </c>
      <c r="H1593" t="s">
        <v>26</v>
      </c>
      <c r="I1593" t="s">
        <v>0</v>
      </c>
      <c r="K1593" t="s">
        <v>27</v>
      </c>
      <c r="L1593" t="s">
        <v>28</v>
      </c>
      <c r="M1593" t="s">
        <v>94</v>
      </c>
      <c r="N1593" t="s">
        <v>39</v>
      </c>
      <c r="O1593">
        <v>1000</v>
      </c>
      <c r="P1593" t="s">
        <v>101</v>
      </c>
      <c r="Q1593" t="s">
        <v>21</v>
      </c>
      <c r="R1593" t="s">
        <v>2561</v>
      </c>
      <c r="S1593" t="s">
        <v>780</v>
      </c>
      <c r="U1593" t="s">
        <v>2561</v>
      </c>
      <c r="V1593">
        <v>43336</v>
      </c>
    </row>
    <row r="1594" spans="1:22" ht="15.75" customHeight="1" x14ac:dyDescent="0.2">
      <c r="A1594">
        <v>43336.459212662041</v>
      </c>
      <c r="B1594" t="s">
        <v>15</v>
      </c>
      <c r="C1594" t="s">
        <v>3035</v>
      </c>
      <c r="D1594">
        <v>23</v>
      </c>
      <c r="E1594" t="s">
        <v>3034</v>
      </c>
      <c r="F1594">
        <v>3</v>
      </c>
      <c r="G1594" s="4" t="s">
        <v>34</v>
      </c>
      <c r="H1594" t="s">
        <v>26</v>
      </c>
      <c r="I1594" t="s">
        <v>0</v>
      </c>
      <c r="K1594" t="s">
        <v>27</v>
      </c>
      <c r="L1594" t="s">
        <v>57</v>
      </c>
      <c r="M1594" t="s">
        <v>457</v>
      </c>
      <c r="N1594" t="s">
        <v>19</v>
      </c>
      <c r="O1594">
        <v>0</v>
      </c>
      <c r="P1594" t="s">
        <v>20</v>
      </c>
      <c r="Q1594" t="s">
        <v>21</v>
      </c>
      <c r="R1594" t="s">
        <v>2561</v>
      </c>
      <c r="S1594" t="s">
        <v>780</v>
      </c>
      <c r="U1594" t="s">
        <v>2561</v>
      </c>
      <c r="V1594">
        <v>43336</v>
      </c>
    </row>
    <row r="1595" spans="1:22" ht="15.75" customHeight="1" x14ac:dyDescent="0.2">
      <c r="A1595">
        <v>43336.46040167824</v>
      </c>
      <c r="B1595" t="s">
        <v>36</v>
      </c>
      <c r="C1595" t="s">
        <v>3036</v>
      </c>
      <c r="D1595">
        <v>47</v>
      </c>
      <c r="E1595" t="s">
        <v>3034</v>
      </c>
      <c r="F1595">
        <v>3</v>
      </c>
      <c r="G1595" s="4" t="s">
        <v>34</v>
      </c>
      <c r="H1595" t="s">
        <v>26</v>
      </c>
      <c r="I1595" t="s">
        <v>0</v>
      </c>
      <c r="K1595" t="s">
        <v>27</v>
      </c>
      <c r="L1595" t="s">
        <v>57</v>
      </c>
      <c r="M1595" t="s">
        <v>457</v>
      </c>
      <c r="N1595" t="s">
        <v>19</v>
      </c>
      <c r="O1595">
        <v>0</v>
      </c>
      <c r="P1595" t="s">
        <v>20</v>
      </c>
      <c r="Q1595" t="s">
        <v>21</v>
      </c>
      <c r="R1595" t="s">
        <v>2561</v>
      </c>
      <c r="S1595" t="s">
        <v>780</v>
      </c>
      <c r="U1595" t="s">
        <v>2561</v>
      </c>
      <c r="V1595">
        <v>43336</v>
      </c>
    </row>
    <row r="1596" spans="1:22" ht="15.75" customHeight="1" x14ac:dyDescent="0.2">
      <c r="A1596">
        <v>43336.466344259257</v>
      </c>
      <c r="B1596" t="s">
        <v>15</v>
      </c>
      <c r="C1596" t="s">
        <v>3037</v>
      </c>
      <c r="D1596">
        <v>61</v>
      </c>
      <c r="E1596" t="s">
        <v>3038</v>
      </c>
      <c r="F1596">
        <v>3</v>
      </c>
      <c r="G1596" s="4" t="s">
        <v>34</v>
      </c>
      <c r="H1596" t="s">
        <v>26</v>
      </c>
      <c r="I1596" t="s">
        <v>0</v>
      </c>
      <c r="K1596" t="s">
        <v>27</v>
      </c>
      <c r="L1596" t="s">
        <v>28</v>
      </c>
      <c r="M1596" t="s">
        <v>18</v>
      </c>
      <c r="N1596" t="s">
        <v>39</v>
      </c>
      <c r="O1596">
        <v>2000</v>
      </c>
      <c r="P1596" t="s">
        <v>20</v>
      </c>
      <c r="Q1596" t="s">
        <v>21</v>
      </c>
      <c r="R1596" t="s">
        <v>2561</v>
      </c>
      <c r="S1596" t="s">
        <v>780</v>
      </c>
      <c r="U1596" t="s">
        <v>2561</v>
      </c>
      <c r="V1596">
        <v>43336</v>
      </c>
    </row>
    <row r="1597" spans="1:22" ht="15.75" customHeight="1" x14ac:dyDescent="0.2">
      <c r="A1597">
        <v>43336.46757429398</v>
      </c>
      <c r="B1597" t="s">
        <v>15</v>
      </c>
      <c r="C1597" t="s">
        <v>3039</v>
      </c>
      <c r="D1597">
        <v>35</v>
      </c>
      <c r="E1597" t="s">
        <v>3038</v>
      </c>
      <c r="F1597">
        <v>3</v>
      </c>
      <c r="G1597" s="4" t="s">
        <v>34</v>
      </c>
      <c r="H1597" t="s">
        <v>26</v>
      </c>
      <c r="I1597" t="s">
        <v>0</v>
      </c>
      <c r="K1597" t="s">
        <v>27</v>
      </c>
      <c r="L1597" t="s">
        <v>28</v>
      </c>
      <c r="M1597" t="s">
        <v>94</v>
      </c>
      <c r="N1597" t="s">
        <v>39</v>
      </c>
      <c r="O1597">
        <v>1500</v>
      </c>
      <c r="P1597" t="s">
        <v>20</v>
      </c>
      <c r="Q1597" t="s">
        <v>21</v>
      </c>
      <c r="R1597" t="s">
        <v>2561</v>
      </c>
      <c r="S1597" t="s">
        <v>780</v>
      </c>
      <c r="U1597" t="s">
        <v>2561</v>
      </c>
      <c r="V1597">
        <v>43336</v>
      </c>
    </row>
    <row r="1598" spans="1:22" ht="15.75" customHeight="1" x14ac:dyDescent="0.2">
      <c r="A1598">
        <v>43336.468653923614</v>
      </c>
      <c r="B1598" t="s">
        <v>36</v>
      </c>
      <c r="C1598" t="s">
        <v>3040</v>
      </c>
      <c r="D1598">
        <v>57</v>
      </c>
      <c r="E1598" t="s">
        <v>3038</v>
      </c>
      <c r="F1598">
        <v>3</v>
      </c>
      <c r="G1598" s="4" t="s">
        <v>34</v>
      </c>
      <c r="H1598" t="s">
        <v>26</v>
      </c>
      <c r="I1598" t="s">
        <v>0</v>
      </c>
      <c r="K1598" t="s">
        <v>27</v>
      </c>
      <c r="L1598" t="s">
        <v>57</v>
      </c>
      <c r="M1598" t="s">
        <v>457</v>
      </c>
      <c r="N1598" t="s">
        <v>19</v>
      </c>
      <c r="O1598">
        <v>0</v>
      </c>
      <c r="P1598" t="s">
        <v>20</v>
      </c>
      <c r="Q1598" t="s">
        <v>21</v>
      </c>
      <c r="R1598" t="s">
        <v>2561</v>
      </c>
      <c r="S1598" t="s">
        <v>780</v>
      </c>
      <c r="U1598" t="s">
        <v>2561</v>
      </c>
      <c r="V1598">
        <v>43336</v>
      </c>
    </row>
    <row r="1599" spans="1:22" ht="15.75" customHeight="1" x14ac:dyDescent="0.2">
      <c r="A1599">
        <v>43336.472702916668</v>
      </c>
      <c r="B1599" t="s">
        <v>15</v>
      </c>
      <c r="C1599" t="s">
        <v>3041</v>
      </c>
      <c r="D1599">
        <v>28</v>
      </c>
      <c r="E1599">
        <v>119</v>
      </c>
      <c r="F1599">
        <v>3</v>
      </c>
      <c r="G1599" s="4" t="s">
        <v>34</v>
      </c>
      <c r="H1599" t="s">
        <v>26</v>
      </c>
      <c r="I1599" t="s">
        <v>0</v>
      </c>
      <c r="K1599" t="s">
        <v>27</v>
      </c>
      <c r="L1599" t="s">
        <v>57</v>
      </c>
      <c r="M1599" t="s">
        <v>457</v>
      </c>
      <c r="N1599" t="s">
        <v>19</v>
      </c>
      <c r="O1599">
        <v>0</v>
      </c>
      <c r="P1599" t="s">
        <v>20</v>
      </c>
      <c r="Q1599" t="s">
        <v>21</v>
      </c>
      <c r="R1599" t="s">
        <v>2561</v>
      </c>
      <c r="S1599" t="s">
        <v>780</v>
      </c>
      <c r="U1599" t="s">
        <v>2561</v>
      </c>
      <c r="V1599">
        <v>43336</v>
      </c>
    </row>
    <row r="1600" spans="1:22" ht="15.75" customHeight="1" x14ac:dyDescent="0.2">
      <c r="A1600">
        <v>43336.474591701393</v>
      </c>
      <c r="B1600" t="s">
        <v>15</v>
      </c>
      <c r="C1600" t="s">
        <v>3042</v>
      </c>
      <c r="D1600">
        <v>62</v>
      </c>
      <c r="E1600">
        <v>147</v>
      </c>
      <c r="F1600">
        <v>3</v>
      </c>
      <c r="G1600" s="4" t="s">
        <v>34</v>
      </c>
      <c r="H1600" t="s">
        <v>26</v>
      </c>
      <c r="I1600" t="s">
        <v>0</v>
      </c>
      <c r="K1600" t="s">
        <v>27</v>
      </c>
      <c r="L1600" t="s">
        <v>57</v>
      </c>
      <c r="M1600" t="s">
        <v>457</v>
      </c>
      <c r="N1600" t="s">
        <v>19</v>
      </c>
      <c r="O1600">
        <v>0</v>
      </c>
      <c r="P1600" t="s">
        <v>20</v>
      </c>
      <c r="Q1600" t="s">
        <v>21</v>
      </c>
      <c r="R1600" t="s">
        <v>2561</v>
      </c>
      <c r="S1600" t="s">
        <v>780</v>
      </c>
      <c r="U1600" t="s">
        <v>2561</v>
      </c>
      <c r="V1600">
        <v>43336</v>
      </c>
    </row>
    <row r="1601" spans="1:22" ht="15.75" customHeight="1" x14ac:dyDescent="0.2">
      <c r="A1601">
        <v>43336.475758182874</v>
      </c>
      <c r="B1601" t="s">
        <v>36</v>
      </c>
      <c r="C1601" t="s">
        <v>3043</v>
      </c>
      <c r="D1601">
        <v>54</v>
      </c>
      <c r="E1601">
        <v>147</v>
      </c>
      <c r="F1601">
        <v>3</v>
      </c>
      <c r="G1601" s="4" t="s">
        <v>34</v>
      </c>
      <c r="H1601" t="s">
        <v>26</v>
      </c>
      <c r="I1601" t="s">
        <v>0</v>
      </c>
      <c r="K1601" t="s">
        <v>27</v>
      </c>
      <c r="L1601" t="s">
        <v>57</v>
      </c>
      <c r="M1601" t="s">
        <v>457</v>
      </c>
      <c r="N1601" t="s">
        <v>19</v>
      </c>
      <c r="O1601">
        <v>0</v>
      </c>
      <c r="P1601" t="s">
        <v>20</v>
      </c>
      <c r="Q1601" t="s">
        <v>21</v>
      </c>
      <c r="R1601" t="s">
        <v>2561</v>
      </c>
      <c r="S1601" t="s">
        <v>780</v>
      </c>
      <c r="U1601" t="s">
        <v>2561</v>
      </c>
      <c r="V1601">
        <v>43336</v>
      </c>
    </row>
    <row r="1602" spans="1:22" ht="15.75" customHeight="1" x14ac:dyDescent="0.2">
      <c r="A1602">
        <v>43336.476952581019</v>
      </c>
      <c r="B1602" t="s">
        <v>15</v>
      </c>
      <c r="C1602" t="s">
        <v>3044</v>
      </c>
      <c r="D1602">
        <v>21</v>
      </c>
      <c r="E1602">
        <v>147</v>
      </c>
      <c r="F1602">
        <v>3</v>
      </c>
      <c r="G1602" s="4" t="s">
        <v>34</v>
      </c>
      <c r="H1602" t="s">
        <v>26</v>
      </c>
      <c r="I1602" t="s">
        <v>0</v>
      </c>
      <c r="K1602" t="s">
        <v>27</v>
      </c>
      <c r="L1602" t="s">
        <v>57</v>
      </c>
      <c r="M1602" t="s">
        <v>457</v>
      </c>
      <c r="N1602" t="s">
        <v>19</v>
      </c>
      <c r="O1602">
        <v>0</v>
      </c>
      <c r="P1602" t="s">
        <v>20</v>
      </c>
      <c r="Q1602" t="s">
        <v>21</v>
      </c>
      <c r="R1602" t="s">
        <v>2561</v>
      </c>
      <c r="S1602" t="s">
        <v>780</v>
      </c>
      <c r="U1602" t="s">
        <v>2561</v>
      </c>
      <c r="V1602">
        <v>43336</v>
      </c>
    </row>
    <row r="1603" spans="1:22" ht="15.75" customHeight="1" x14ac:dyDescent="0.2">
      <c r="A1603">
        <v>43336.478151180556</v>
      </c>
      <c r="B1603" t="s">
        <v>15</v>
      </c>
      <c r="C1603" t="s">
        <v>3045</v>
      </c>
      <c r="D1603">
        <v>33</v>
      </c>
      <c r="E1603">
        <v>147</v>
      </c>
      <c r="F1603">
        <v>3</v>
      </c>
      <c r="G1603" s="4" t="s">
        <v>34</v>
      </c>
      <c r="H1603" t="s">
        <v>26</v>
      </c>
      <c r="I1603" t="s">
        <v>0</v>
      </c>
      <c r="K1603" t="s">
        <v>27</v>
      </c>
      <c r="L1603" t="s">
        <v>28</v>
      </c>
      <c r="M1603" t="s">
        <v>18</v>
      </c>
      <c r="N1603" t="s">
        <v>39</v>
      </c>
      <c r="O1603">
        <v>2500</v>
      </c>
      <c r="P1603" t="s">
        <v>294</v>
      </c>
      <c r="Q1603" t="s">
        <v>21</v>
      </c>
      <c r="R1603" t="s">
        <v>2561</v>
      </c>
      <c r="S1603" t="s">
        <v>780</v>
      </c>
      <c r="U1603" t="s">
        <v>2561</v>
      </c>
      <c r="V1603">
        <v>43336</v>
      </c>
    </row>
    <row r="1604" spans="1:22" ht="15.75" customHeight="1" x14ac:dyDescent="0.2">
      <c r="A1604">
        <v>43336.486006180552</v>
      </c>
      <c r="B1604" t="s">
        <v>36</v>
      </c>
      <c r="C1604" t="s">
        <v>3046</v>
      </c>
      <c r="D1604">
        <v>40</v>
      </c>
      <c r="E1604" t="s">
        <v>3047</v>
      </c>
      <c r="F1604">
        <v>3</v>
      </c>
      <c r="G1604" s="4" t="s">
        <v>34</v>
      </c>
      <c r="H1604" t="s">
        <v>26</v>
      </c>
      <c r="I1604" t="s">
        <v>0</v>
      </c>
      <c r="K1604" t="s">
        <v>27</v>
      </c>
      <c r="L1604" t="s">
        <v>57</v>
      </c>
      <c r="M1604" t="s">
        <v>457</v>
      </c>
      <c r="N1604" t="s">
        <v>19</v>
      </c>
      <c r="O1604">
        <v>0</v>
      </c>
      <c r="P1604" t="s">
        <v>20</v>
      </c>
      <c r="Q1604" t="s">
        <v>21</v>
      </c>
      <c r="R1604" t="s">
        <v>2561</v>
      </c>
      <c r="S1604" t="s">
        <v>780</v>
      </c>
      <c r="U1604" t="s">
        <v>2561</v>
      </c>
      <c r="V1604">
        <v>43336</v>
      </c>
    </row>
    <row r="1605" spans="1:22" ht="15.75" customHeight="1" x14ac:dyDescent="0.2">
      <c r="A1605">
        <v>43336.488582951388</v>
      </c>
      <c r="B1605" t="s">
        <v>22</v>
      </c>
      <c r="C1605" t="s">
        <v>3048</v>
      </c>
      <c r="D1605">
        <v>16</v>
      </c>
      <c r="E1605" t="s">
        <v>3047</v>
      </c>
      <c r="F1605">
        <v>3</v>
      </c>
      <c r="G1605" s="4" t="s">
        <v>34</v>
      </c>
      <c r="H1605" t="s">
        <v>26</v>
      </c>
      <c r="I1605" t="s">
        <v>0</v>
      </c>
      <c r="K1605" t="s">
        <v>293</v>
      </c>
      <c r="L1605" t="s">
        <v>57</v>
      </c>
      <c r="M1605" t="s">
        <v>457</v>
      </c>
      <c r="N1605" t="s">
        <v>19</v>
      </c>
      <c r="O1605">
        <v>0</v>
      </c>
      <c r="P1605" t="s">
        <v>20</v>
      </c>
      <c r="Q1605" t="s">
        <v>21</v>
      </c>
      <c r="R1605" t="s">
        <v>2561</v>
      </c>
      <c r="S1605" t="s">
        <v>780</v>
      </c>
      <c r="U1605" t="s">
        <v>2561</v>
      </c>
      <c r="V1605">
        <v>43336</v>
      </c>
    </row>
    <row r="1606" spans="1:22" ht="15.75" customHeight="1" x14ac:dyDescent="0.2">
      <c r="A1606">
        <v>43336.492020231482</v>
      </c>
      <c r="B1606" t="s">
        <v>22</v>
      </c>
      <c r="C1606" t="s">
        <v>3049</v>
      </c>
      <c r="D1606">
        <v>23</v>
      </c>
      <c r="E1606" t="s">
        <v>3047</v>
      </c>
      <c r="F1606">
        <v>3</v>
      </c>
      <c r="G1606" s="4" t="s">
        <v>34</v>
      </c>
      <c r="H1606" t="s">
        <v>26</v>
      </c>
      <c r="I1606" t="s">
        <v>0</v>
      </c>
      <c r="K1606" t="s">
        <v>27</v>
      </c>
      <c r="L1606" t="s">
        <v>57</v>
      </c>
      <c r="M1606" t="s">
        <v>457</v>
      </c>
      <c r="N1606" t="s">
        <v>19</v>
      </c>
      <c r="O1606">
        <v>0</v>
      </c>
      <c r="P1606" t="s">
        <v>20</v>
      </c>
      <c r="Q1606" t="s">
        <v>21</v>
      </c>
      <c r="R1606" t="s">
        <v>2561</v>
      </c>
      <c r="S1606" t="s">
        <v>780</v>
      </c>
      <c r="U1606" t="s">
        <v>2561</v>
      </c>
      <c r="V1606">
        <v>43336</v>
      </c>
    </row>
    <row r="1607" spans="1:22" ht="15.75" customHeight="1" x14ac:dyDescent="0.2">
      <c r="A1607">
        <v>43336.493226747683</v>
      </c>
      <c r="B1607" t="s">
        <v>15</v>
      </c>
      <c r="C1607" t="s">
        <v>3050</v>
      </c>
      <c r="D1607">
        <v>34</v>
      </c>
      <c r="E1607" t="s">
        <v>3047</v>
      </c>
      <c r="F1607">
        <v>3</v>
      </c>
      <c r="G1607" s="4" t="s">
        <v>34</v>
      </c>
      <c r="H1607" t="s">
        <v>26</v>
      </c>
      <c r="I1607" t="s">
        <v>0</v>
      </c>
      <c r="K1607" t="s">
        <v>27</v>
      </c>
      <c r="L1607" t="s">
        <v>28</v>
      </c>
      <c r="M1607" t="s">
        <v>18</v>
      </c>
      <c r="N1607" t="s">
        <v>39</v>
      </c>
      <c r="O1607">
        <v>2500</v>
      </c>
      <c r="P1607" t="s">
        <v>20</v>
      </c>
      <c r="Q1607" t="s">
        <v>95</v>
      </c>
      <c r="R1607" t="s">
        <v>2561</v>
      </c>
      <c r="S1607" t="s">
        <v>780</v>
      </c>
      <c r="U1607" t="s">
        <v>2561</v>
      </c>
      <c r="V1607">
        <v>43336</v>
      </c>
    </row>
    <row r="1608" spans="1:22" ht="15.75" customHeight="1" x14ac:dyDescent="0.2">
      <c r="A1608">
        <v>43336.494545752314</v>
      </c>
      <c r="B1608" t="s">
        <v>15</v>
      </c>
      <c r="C1608" t="s">
        <v>3051</v>
      </c>
      <c r="D1608">
        <v>44</v>
      </c>
      <c r="E1608" t="s">
        <v>3052</v>
      </c>
      <c r="F1608">
        <v>3</v>
      </c>
      <c r="G1608" s="4" t="s">
        <v>34</v>
      </c>
      <c r="H1608" t="s">
        <v>26</v>
      </c>
      <c r="I1608" t="s">
        <v>0</v>
      </c>
      <c r="K1608" t="s">
        <v>27</v>
      </c>
      <c r="L1608" t="s">
        <v>28</v>
      </c>
      <c r="M1608" t="s">
        <v>94</v>
      </c>
      <c r="N1608" t="s">
        <v>39</v>
      </c>
      <c r="O1608">
        <v>1200</v>
      </c>
      <c r="P1608" t="s">
        <v>20</v>
      </c>
      <c r="Q1608" t="s">
        <v>21</v>
      </c>
      <c r="R1608" t="s">
        <v>2561</v>
      </c>
      <c r="S1608" t="s">
        <v>780</v>
      </c>
      <c r="U1608" t="s">
        <v>2561</v>
      </c>
      <c r="V1608">
        <v>43336</v>
      </c>
    </row>
    <row r="1609" spans="1:22" ht="15.75" customHeight="1" x14ac:dyDescent="0.2">
      <c r="A1609">
        <v>43336.495634189814</v>
      </c>
      <c r="B1609" t="s">
        <v>22</v>
      </c>
      <c r="C1609" t="s">
        <v>3053</v>
      </c>
      <c r="D1609">
        <v>42</v>
      </c>
      <c r="E1609" t="s">
        <v>3052</v>
      </c>
      <c r="F1609">
        <v>3</v>
      </c>
      <c r="G1609" s="4" t="s">
        <v>34</v>
      </c>
      <c r="H1609" t="s">
        <v>26</v>
      </c>
      <c r="I1609" t="s">
        <v>0</v>
      </c>
      <c r="K1609" t="s">
        <v>27</v>
      </c>
      <c r="L1609" t="s">
        <v>57</v>
      </c>
      <c r="M1609" t="s">
        <v>457</v>
      </c>
      <c r="N1609" t="s">
        <v>19</v>
      </c>
      <c r="O1609">
        <v>0</v>
      </c>
      <c r="P1609" t="s">
        <v>20</v>
      </c>
      <c r="Q1609" t="s">
        <v>21</v>
      </c>
      <c r="R1609" t="s">
        <v>2561</v>
      </c>
      <c r="S1609" t="s">
        <v>780</v>
      </c>
      <c r="U1609" t="s">
        <v>2561</v>
      </c>
      <c r="V1609">
        <v>43336</v>
      </c>
    </row>
    <row r="1610" spans="1:22" ht="15.75" customHeight="1" x14ac:dyDescent="0.2">
      <c r="A1610">
        <v>43336.496829791664</v>
      </c>
      <c r="B1610" t="s">
        <v>15</v>
      </c>
      <c r="C1610" t="s">
        <v>3054</v>
      </c>
      <c r="D1610">
        <v>63</v>
      </c>
      <c r="E1610">
        <v>132</v>
      </c>
      <c r="F1610">
        <v>3</v>
      </c>
      <c r="G1610" s="4" t="s">
        <v>34</v>
      </c>
      <c r="H1610" t="s">
        <v>26</v>
      </c>
      <c r="I1610" t="s">
        <v>0</v>
      </c>
      <c r="K1610" t="s">
        <v>27</v>
      </c>
      <c r="L1610" t="s">
        <v>17</v>
      </c>
      <c r="M1610" t="s">
        <v>289</v>
      </c>
      <c r="N1610" t="s">
        <v>19</v>
      </c>
      <c r="O1610">
        <v>0</v>
      </c>
      <c r="P1610" t="s">
        <v>20</v>
      </c>
      <c r="Q1610" t="s">
        <v>21</v>
      </c>
      <c r="R1610" t="s">
        <v>2561</v>
      </c>
      <c r="S1610" t="s">
        <v>780</v>
      </c>
      <c r="U1610" t="s">
        <v>2561</v>
      </c>
      <c r="V1610">
        <v>43336</v>
      </c>
    </row>
    <row r="1611" spans="1:22" ht="15.75" customHeight="1" x14ac:dyDescent="0.2">
      <c r="A1611">
        <v>43336.497856261572</v>
      </c>
      <c r="B1611" t="s">
        <v>36</v>
      </c>
      <c r="C1611" t="s">
        <v>3055</v>
      </c>
      <c r="D1611">
        <v>70</v>
      </c>
      <c r="E1611">
        <v>132</v>
      </c>
      <c r="F1611">
        <v>3</v>
      </c>
      <c r="G1611" s="4" t="s">
        <v>34</v>
      </c>
      <c r="H1611" t="s">
        <v>26</v>
      </c>
      <c r="I1611" t="s">
        <v>0</v>
      </c>
      <c r="K1611" t="s">
        <v>27</v>
      </c>
      <c r="L1611" t="s">
        <v>57</v>
      </c>
      <c r="M1611" t="s">
        <v>457</v>
      </c>
      <c r="N1611" t="s">
        <v>19</v>
      </c>
      <c r="O1611">
        <v>0</v>
      </c>
      <c r="P1611" t="s">
        <v>20</v>
      </c>
      <c r="Q1611" t="s">
        <v>21</v>
      </c>
      <c r="R1611" t="s">
        <v>2561</v>
      </c>
      <c r="S1611" t="s">
        <v>780</v>
      </c>
      <c r="U1611" t="s">
        <v>2561</v>
      </c>
      <c r="V1611">
        <v>43336</v>
      </c>
    </row>
    <row r="1612" spans="1:22" ht="15.75" customHeight="1" x14ac:dyDescent="0.2">
      <c r="A1612">
        <v>43336.530262523149</v>
      </c>
      <c r="B1612" t="s">
        <v>15</v>
      </c>
      <c r="C1612" t="s">
        <v>3056</v>
      </c>
      <c r="D1612">
        <v>63</v>
      </c>
      <c r="E1612">
        <v>26</v>
      </c>
      <c r="F1612">
        <v>6</v>
      </c>
      <c r="G1612" t="s">
        <v>70</v>
      </c>
      <c r="H1612" t="s">
        <v>26</v>
      </c>
      <c r="I1612" t="s">
        <v>0</v>
      </c>
      <c r="K1612" t="s">
        <v>27</v>
      </c>
      <c r="L1612" t="s">
        <v>17</v>
      </c>
      <c r="M1612" t="s">
        <v>289</v>
      </c>
      <c r="N1612" t="s">
        <v>19</v>
      </c>
      <c r="O1612">
        <v>0</v>
      </c>
      <c r="P1612" t="s">
        <v>101</v>
      </c>
      <c r="Q1612" t="s">
        <v>21</v>
      </c>
      <c r="R1612" t="s">
        <v>3057</v>
      </c>
      <c r="S1612" t="s">
        <v>3058</v>
      </c>
      <c r="U1612" t="s">
        <v>2853</v>
      </c>
      <c r="V1612">
        <v>43332</v>
      </c>
    </row>
    <row r="1613" spans="1:22" ht="15.75" customHeight="1" x14ac:dyDescent="0.2">
      <c r="A1613">
        <v>43336.532848125004</v>
      </c>
      <c r="B1613" t="s">
        <v>15</v>
      </c>
      <c r="C1613" t="s">
        <v>3059</v>
      </c>
      <c r="D1613">
        <v>62</v>
      </c>
      <c r="E1613">
        <v>66</v>
      </c>
      <c r="F1613">
        <v>5</v>
      </c>
      <c r="G1613" t="s">
        <v>70</v>
      </c>
      <c r="H1613" t="s">
        <v>26</v>
      </c>
      <c r="I1613" t="s">
        <v>0</v>
      </c>
      <c r="K1613" t="s">
        <v>27</v>
      </c>
      <c r="L1613" t="s">
        <v>136</v>
      </c>
      <c r="M1613" t="s">
        <v>289</v>
      </c>
      <c r="N1613" t="s">
        <v>19</v>
      </c>
      <c r="O1613">
        <v>0</v>
      </c>
      <c r="P1613" t="s">
        <v>71</v>
      </c>
      <c r="Q1613" t="s">
        <v>21</v>
      </c>
      <c r="R1613" t="s">
        <v>3060</v>
      </c>
      <c r="S1613" t="s">
        <v>3058</v>
      </c>
      <c r="U1613" t="s">
        <v>2852</v>
      </c>
      <c r="V1613">
        <v>43332</v>
      </c>
    </row>
    <row r="1614" spans="1:22" ht="15.75" customHeight="1" x14ac:dyDescent="0.2">
      <c r="A1614">
        <v>43336.533074687497</v>
      </c>
      <c r="B1614" t="s">
        <v>36</v>
      </c>
      <c r="C1614" t="s">
        <v>3061</v>
      </c>
      <c r="D1614">
        <v>49</v>
      </c>
      <c r="E1614" t="s">
        <v>3062</v>
      </c>
      <c r="F1614">
        <v>7</v>
      </c>
      <c r="G1614" t="s">
        <v>99</v>
      </c>
      <c r="H1614" t="s">
        <v>26</v>
      </c>
      <c r="I1614" t="s">
        <v>0</v>
      </c>
      <c r="K1614" t="s">
        <v>103</v>
      </c>
      <c r="L1614" t="s">
        <v>57</v>
      </c>
      <c r="M1614" t="s">
        <v>457</v>
      </c>
      <c r="N1614" t="s">
        <v>19</v>
      </c>
      <c r="O1614">
        <v>0</v>
      </c>
      <c r="P1614" t="s">
        <v>210</v>
      </c>
      <c r="Q1614" t="s">
        <v>21</v>
      </c>
      <c r="R1614" t="s">
        <v>3061</v>
      </c>
      <c r="S1614" t="s">
        <v>3063</v>
      </c>
      <c r="U1614" t="s">
        <v>3064</v>
      </c>
      <c r="V1614">
        <v>43336</v>
      </c>
    </row>
    <row r="1615" spans="1:22" ht="15.75" customHeight="1" x14ac:dyDescent="0.2">
      <c r="A1615">
        <v>43336.535681678244</v>
      </c>
      <c r="B1615" t="s">
        <v>15</v>
      </c>
      <c r="C1615" t="s">
        <v>3065</v>
      </c>
      <c r="D1615">
        <v>42</v>
      </c>
      <c r="E1615" t="s">
        <v>3066</v>
      </c>
      <c r="F1615">
        <v>5</v>
      </c>
      <c r="G1615" t="s">
        <v>70</v>
      </c>
      <c r="H1615" t="s">
        <v>26</v>
      </c>
      <c r="I1615" t="s">
        <v>0</v>
      </c>
      <c r="K1615" t="s">
        <v>27</v>
      </c>
      <c r="L1615" t="s">
        <v>28</v>
      </c>
      <c r="M1615" t="s">
        <v>87</v>
      </c>
      <c r="N1615" t="s">
        <v>39</v>
      </c>
      <c r="O1615">
        <v>0</v>
      </c>
      <c r="P1615" t="s">
        <v>294</v>
      </c>
      <c r="Q1615" t="s">
        <v>21</v>
      </c>
      <c r="R1615" t="s">
        <v>3060</v>
      </c>
      <c r="S1615" t="s">
        <v>3067</v>
      </c>
      <c r="U1615" t="s">
        <v>2852</v>
      </c>
      <c r="V1615">
        <v>43332</v>
      </c>
    </row>
    <row r="1616" spans="1:22" ht="15.75" customHeight="1" x14ac:dyDescent="0.2">
      <c r="A1616">
        <v>43336.538107650464</v>
      </c>
      <c r="B1616" t="s">
        <v>36</v>
      </c>
      <c r="C1616" t="s">
        <v>3068</v>
      </c>
      <c r="D1616">
        <v>59</v>
      </c>
      <c r="E1616" t="s">
        <v>3069</v>
      </c>
      <c r="F1616">
        <v>5</v>
      </c>
      <c r="G1616" t="s">
        <v>99</v>
      </c>
      <c r="H1616" t="s">
        <v>26</v>
      </c>
      <c r="I1616" t="s">
        <v>0</v>
      </c>
      <c r="K1616" t="s">
        <v>103</v>
      </c>
      <c r="L1616" t="s">
        <v>17</v>
      </c>
      <c r="M1616" t="s">
        <v>289</v>
      </c>
      <c r="N1616" t="s">
        <v>51</v>
      </c>
      <c r="O1616">
        <v>0</v>
      </c>
      <c r="P1616" t="s">
        <v>35</v>
      </c>
      <c r="Q1616" t="s">
        <v>21</v>
      </c>
      <c r="R1616" t="s">
        <v>3068</v>
      </c>
      <c r="S1616" t="s">
        <v>620</v>
      </c>
      <c r="U1616" t="s">
        <v>3068</v>
      </c>
      <c r="V1616">
        <v>43336</v>
      </c>
    </row>
    <row r="1617" spans="1:22" ht="15.75" customHeight="1" x14ac:dyDescent="0.2">
      <c r="A1617">
        <v>43336.557306643517</v>
      </c>
      <c r="B1617" t="s">
        <v>22</v>
      </c>
      <c r="C1617" t="s">
        <v>3070</v>
      </c>
      <c r="D1617">
        <v>27</v>
      </c>
      <c r="E1617">
        <v>76</v>
      </c>
      <c r="F1617">
        <v>6</v>
      </c>
      <c r="G1617" t="s">
        <v>70</v>
      </c>
      <c r="H1617" t="s">
        <v>26</v>
      </c>
      <c r="I1617" t="s">
        <v>0</v>
      </c>
      <c r="K1617" t="s">
        <v>27</v>
      </c>
      <c r="L1617" t="s">
        <v>57</v>
      </c>
      <c r="M1617" t="s">
        <v>457</v>
      </c>
      <c r="N1617" t="s">
        <v>19</v>
      </c>
      <c r="O1617">
        <v>0</v>
      </c>
      <c r="P1617" t="s">
        <v>1557</v>
      </c>
      <c r="Q1617" t="s">
        <v>21</v>
      </c>
      <c r="R1617" t="s">
        <v>3070</v>
      </c>
      <c r="U1617" t="s">
        <v>3071</v>
      </c>
      <c r="V1617">
        <v>43336</v>
      </c>
    </row>
    <row r="1618" spans="1:22" ht="15.75" customHeight="1" x14ac:dyDescent="0.2">
      <c r="A1618">
        <v>43336.562950150459</v>
      </c>
      <c r="B1618" t="s">
        <v>15</v>
      </c>
      <c r="C1618" t="s">
        <v>3072</v>
      </c>
      <c r="D1618">
        <v>71</v>
      </c>
      <c r="E1618">
        <v>107</v>
      </c>
      <c r="F1618">
        <v>3</v>
      </c>
      <c r="G1618" s="4" t="s">
        <v>34</v>
      </c>
      <c r="H1618" t="s">
        <v>26</v>
      </c>
      <c r="I1618" t="s">
        <v>0</v>
      </c>
      <c r="K1618" t="s">
        <v>27</v>
      </c>
      <c r="L1618" t="s">
        <v>28</v>
      </c>
      <c r="M1618" t="s">
        <v>94</v>
      </c>
      <c r="N1618" t="s">
        <v>39</v>
      </c>
      <c r="O1618">
        <v>500</v>
      </c>
      <c r="P1618" t="s">
        <v>20</v>
      </c>
      <c r="Q1618" t="s">
        <v>21</v>
      </c>
      <c r="R1618" t="s">
        <v>2561</v>
      </c>
      <c r="S1618" t="s">
        <v>780</v>
      </c>
      <c r="U1618" t="s">
        <v>2561</v>
      </c>
      <c r="V1618">
        <v>43336</v>
      </c>
    </row>
    <row r="1619" spans="1:22" ht="15.75" customHeight="1" x14ac:dyDescent="0.2">
      <c r="A1619">
        <v>43336.564069479165</v>
      </c>
      <c r="B1619" t="s">
        <v>36</v>
      </c>
      <c r="C1619" t="s">
        <v>3073</v>
      </c>
      <c r="D1619">
        <v>68</v>
      </c>
      <c r="E1619">
        <v>107</v>
      </c>
      <c r="F1619">
        <v>3</v>
      </c>
      <c r="G1619" s="4" t="s">
        <v>34</v>
      </c>
      <c r="H1619" t="s">
        <v>26</v>
      </c>
      <c r="I1619" t="s">
        <v>0</v>
      </c>
      <c r="K1619" t="s">
        <v>27</v>
      </c>
      <c r="L1619" t="s">
        <v>57</v>
      </c>
      <c r="M1619" t="s">
        <v>457</v>
      </c>
      <c r="N1619" t="s">
        <v>19</v>
      </c>
      <c r="O1619">
        <v>0</v>
      </c>
      <c r="P1619" t="s">
        <v>20</v>
      </c>
      <c r="Q1619" t="s">
        <v>21</v>
      </c>
      <c r="R1619" t="s">
        <v>2561</v>
      </c>
      <c r="S1619" t="s">
        <v>780</v>
      </c>
      <c r="U1619" t="s">
        <v>2561</v>
      </c>
      <c r="V1619">
        <v>43336</v>
      </c>
    </row>
    <row r="1620" spans="1:22" ht="15.75" customHeight="1" x14ac:dyDescent="0.2">
      <c r="A1620">
        <v>43336.566683668978</v>
      </c>
      <c r="B1620" t="s">
        <v>36</v>
      </c>
      <c r="C1620" t="s">
        <v>3074</v>
      </c>
      <c r="D1620">
        <v>44</v>
      </c>
      <c r="E1620" t="s">
        <v>3075</v>
      </c>
      <c r="F1620">
        <v>3</v>
      </c>
      <c r="G1620" s="4" t="s">
        <v>34</v>
      </c>
      <c r="H1620" t="s">
        <v>26</v>
      </c>
      <c r="I1620" t="s">
        <v>0</v>
      </c>
      <c r="K1620" t="s">
        <v>50</v>
      </c>
      <c r="L1620" t="s">
        <v>28</v>
      </c>
      <c r="M1620" t="s">
        <v>87</v>
      </c>
      <c r="N1620" t="s">
        <v>39</v>
      </c>
      <c r="O1620">
        <v>500</v>
      </c>
      <c r="P1620" t="s">
        <v>294</v>
      </c>
      <c r="Q1620" t="s">
        <v>21</v>
      </c>
      <c r="R1620" t="s">
        <v>2561</v>
      </c>
      <c r="S1620" t="s">
        <v>780</v>
      </c>
      <c r="U1620" t="s">
        <v>2561</v>
      </c>
      <c r="V1620">
        <v>43336</v>
      </c>
    </row>
    <row r="1621" spans="1:22" ht="15.75" customHeight="1" x14ac:dyDescent="0.2">
      <c r="A1621">
        <v>43336.567730902781</v>
      </c>
      <c r="B1621" t="s">
        <v>22</v>
      </c>
      <c r="C1621" t="s">
        <v>3076</v>
      </c>
      <c r="D1621">
        <v>43</v>
      </c>
      <c r="E1621" t="s">
        <v>3075</v>
      </c>
      <c r="F1621">
        <v>3</v>
      </c>
      <c r="G1621" s="4" t="s">
        <v>34</v>
      </c>
      <c r="H1621" t="s">
        <v>26</v>
      </c>
      <c r="I1621" t="s">
        <v>0</v>
      </c>
      <c r="K1621" t="s">
        <v>50</v>
      </c>
      <c r="L1621" t="s">
        <v>57</v>
      </c>
      <c r="M1621" t="s">
        <v>457</v>
      </c>
      <c r="N1621" t="s">
        <v>19</v>
      </c>
      <c r="O1621">
        <v>0</v>
      </c>
      <c r="P1621" t="s">
        <v>20</v>
      </c>
      <c r="Q1621" t="s">
        <v>21</v>
      </c>
      <c r="R1621" t="s">
        <v>2561</v>
      </c>
      <c r="S1621" t="s">
        <v>780</v>
      </c>
      <c r="U1621" t="s">
        <v>2561</v>
      </c>
      <c r="V1621">
        <v>43336</v>
      </c>
    </row>
    <row r="1622" spans="1:22" ht="15.75" customHeight="1" x14ac:dyDescent="0.2">
      <c r="A1622">
        <v>43336.569805405088</v>
      </c>
      <c r="B1622" t="s">
        <v>15</v>
      </c>
      <c r="C1622" t="s">
        <v>3077</v>
      </c>
      <c r="D1622">
        <v>49</v>
      </c>
      <c r="E1622" t="s">
        <v>3078</v>
      </c>
      <c r="F1622">
        <v>3</v>
      </c>
      <c r="G1622" s="4" t="s">
        <v>34</v>
      </c>
      <c r="H1622" t="s">
        <v>26</v>
      </c>
      <c r="I1622" t="s">
        <v>0</v>
      </c>
      <c r="K1622" t="s">
        <v>50</v>
      </c>
      <c r="L1622" t="s">
        <v>28</v>
      </c>
      <c r="M1622" t="s">
        <v>94</v>
      </c>
      <c r="N1622" t="s">
        <v>39</v>
      </c>
      <c r="O1622">
        <v>1000</v>
      </c>
      <c r="P1622" t="s">
        <v>20</v>
      </c>
      <c r="Q1622" t="s">
        <v>21</v>
      </c>
      <c r="R1622" t="s">
        <v>2561</v>
      </c>
      <c r="S1622" t="s">
        <v>780</v>
      </c>
      <c r="U1622" t="s">
        <v>2561</v>
      </c>
      <c r="V1622">
        <v>43336</v>
      </c>
    </row>
    <row r="1623" spans="1:22" ht="15.75" customHeight="1" x14ac:dyDescent="0.2">
      <c r="A1623">
        <v>43336.571211331015</v>
      </c>
      <c r="B1623" t="s">
        <v>36</v>
      </c>
      <c r="C1623" t="s">
        <v>3079</v>
      </c>
      <c r="D1623">
        <v>47</v>
      </c>
      <c r="E1623" t="s">
        <v>3078</v>
      </c>
      <c r="F1623">
        <v>3</v>
      </c>
      <c r="G1623" s="4" t="s">
        <v>34</v>
      </c>
      <c r="H1623" t="s">
        <v>26</v>
      </c>
      <c r="I1623" t="s">
        <v>0</v>
      </c>
      <c r="K1623" t="s">
        <v>50</v>
      </c>
      <c r="L1623" t="s">
        <v>57</v>
      </c>
      <c r="M1623" t="s">
        <v>457</v>
      </c>
      <c r="N1623" t="s">
        <v>19</v>
      </c>
      <c r="O1623">
        <v>0</v>
      </c>
      <c r="P1623" t="s">
        <v>20</v>
      </c>
      <c r="Q1623" t="s">
        <v>21</v>
      </c>
      <c r="R1623" t="s">
        <v>2561</v>
      </c>
      <c r="S1623" t="s">
        <v>780</v>
      </c>
      <c r="U1623" t="s">
        <v>2561</v>
      </c>
      <c r="V1623">
        <v>43336</v>
      </c>
    </row>
    <row r="1624" spans="1:22" ht="15.75" customHeight="1" x14ac:dyDescent="0.2">
      <c r="A1624">
        <v>43336.579614594906</v>
      </c>
      <c r="B1624" t="s">
        <v>15</v>
      </c>
      <c r="C1624" t="s">
        <v>3080</v>
      </c>
      <c r="D1624">
        <v>25</v>
      </c>
      <c r="E1624" t="s">
        <v>3078</v>
      </c>
      <c r="F1624">
        <v>3</v>
      </c>
      <c r="G1624" s="4" t="s">
        <v>34</v>
      </c>
      <c r="H1624" t="s">
        <v>26</v>
      </c>
      <c r="I1624" t="s">
        <v>0</v>
      </c>
      <c r="K1624" t="s">
        <v>50</v>
      </c>
      <c r="L1624" t="s">
        <v>57</v>
      </c>
      <c r="M1624" t="s">
        <v>457</v>
      </c>
      <c r="N1624" t="s">
        <v>19</v>
      </c>
      <c r="O1624">
        <v>0</v>
      </c>
      <c r="P1624" t="s">
        <v>20</v>
      </c>
      <c r="Q1624" t="s">
        <v>21</v>
      </c>
      <c r="R1624" t="s">
        <v>2561</v>
      </c>
      <c r="S1624" t="s">
        <v>780</v>
      </c>
      <c r="U1624" t="s">
        <v>2561</v>
      </c>
      <c r="V1624">
        <v>43336</v>
      </c>
    </row>
    <row r="1625" spans="1:22" ht="15.75" customHeight="1" x14ac:dyDescent="0.2">
      <c r="A1625">
        <v>43336.585251249999</v>
      </c>
      <c r="B1625" t="s">
        <v>36</v>
      </c>
      <c r="C1625" t="s">
        <v>3081</v>
      </c>
      <c r="D1625">
        <v>55</v>
      </c>
      <c r="E1625" t="s">
        <v>3082</v>
      </c>
      <c r="F1625">
        <v>3</v>
      </c>
      <c r="G1625" s="4" t="s">
        <v>34</v>
      </c>
      <c r="H1625" t="s">
        <v>26</v>
      </c>
      <c r="I1625" t="s">
        <v>0</v>
      </c>
      <c r="K1625" t="s">
        <v>50</v>
      </c>
      <c r="L1625" t="s">
        <v>28</v>
      </c>
      <c r="M1625" t="s">
        <v>87</v>
      </c>
      <c r="N1625" t="s">
        <v>39</v>
      </c>
      <c r="O1625">
        <v>1000</v>
      </c>
      <c r="P1625" t="s">
        <v>20</v>
      </c>
      <c r="Q1625" t="s">
        <v>21</v>
      </c>
      <c r="R1625" t="s">
        <v>2561</v>
      </c>
      <c r="S1625" t="s">
        <v>780</v>
      </c>
      <c r="U1625" t="s">
        <v>2561</v>
      </c>
      <c r="V1625">
        <v>43336</v>
      </c>
    </row>
    <row r="1626" spans="1:22" ht="15.75" customHeight="1" x14ac:dyDescent="0.2">
      <c r="A1626">
        <v>43336.586503831015</v>
      </c>
      <c r="B1626" t="s">
        <v>22</v>
      </c>
      <c r="C1626" t="s">
        <v>3083</v>
      </c>
      <c r="D1626">
        <v>32</v>
      </c>
      <c r="E1626" t="s">
        <v>3082</v>
      </c>
      <c r="F1626">
        <v>3</v>
      </c>
      <c r="G1626" s="4" t="s">
        <v>34</v>
      </c>
      <c r="H1626" t="s">
        <v>26</v>
      </c>
      <c r="I1626" t="s">
        <v>0</v>
      </c>
      <c r="K1626" t="s">
        <v>50</v>
      </c>
      <c r="L1626" t="s">
        <v>57</v>
      </c>
      <c r="M1626" t="s">
        <v>457</v>
      </c>
      <c r="N1626" t="s">
        <v>19</v>
      </c>
      <c r="O1626">
        <v>0</v>
      </c>
      <c r="P1626" t="s">
        <v>20</v>
      </c>
      <c r="Q1626" t="s">
        <v>21</v>
      </c>
      <c r="R1626" t="s">
        <v>2561</v>
      </c>
      <c r="S1626" t="s">
        <v>780</v>
      </c>
      <c r="U1626" t="s">
        <v>2561</v>
      </c>
      <c r="V1626">
        <v>43336</v>
      </c>
    </row>
    <row r="1627" spans="1:22" ht="15.75" customHeight="1" x14ac:dyDescent="0.2">
      <c r="A1627">
        <v>43336.589226863427</v>
      </c>
      <c r="B1627" t="s">
        <v>15</v>
      </c>
      <c r="C1627" t="s">
        <v>3084</v>
      </c>
      <c r="D1627">
        <v>55</v>
      </c>
      <c r="E1627" t="s">
        <v>3085</v>
      </c>
      <c r="F1627">
        <v>3</v>
      </c>
      <c r="G1627" s="4" t="s">
        <v>34</v>
      </c>
      <c r="H1627" t="s">
        <v>26</v>
      </c>
      <c r="I1627" t="s">
        <v>0</v>
      </c>
      <c r="K1627" t="s">
        <v>50</v>
      </c>
      <c r="L1627" t="s">
        <v>28</v>
      </c>
      <c r="M1627" t="s">
        <v>94</v>
      </c>
      <c r="N1627" t="s">
        <v>39</v>
      </c>
      <c r="O1627">
        <v>900</v>
      </c>
      <c r="P1627" t="s">
        <v>20</v>
      </c>
      <c r="Q1627" t="s">
        <v>21</v>
      </c>
      <c r="R1627" t="s">
        <v>2561</v>
      </c>
      <c r="S1627" t="s">
        <v>780</v>
      </c>
      <c r="U1627" t="s">
        <v>2561</v>
      </c>
      <c r="V1627">
        <v>43336</v>
      </c>
    </row>
    <row r="1628" spans="1:22" ht="15.75" customHeight="1" x14ac:dyDescent="0.2">
      <c r="A1628">
        <v>43336.593621655091</v>
      </c>
      <c r="B1628" t="s">
        <v>36</v>
      </c>
      <c r="C1628" t="s">
        <v>3086</v>
      </c>
      <c r="D1628">
        <v>54</v>
      </c>
      <c r="E1628" t="s">
        <v>3085</v>
      </c>
      <c r="F1628">
        <v>3</v>
      </c>
      <c r="G1628" s="4" t="s">
        <v>34</v>
      </c>
      <c r="H1628" t="s">
        <v>26</v>
      </c>
      <c r="I1628" t="s">
        <v>0</v>
      </c>
      <c r="K1628" t="s">
        <v>50</v>
      </c>
      <c r="L1628" t="s">
        <v>57</v>
      </c>
      <c r="M1628" t="s">
        <v>457</v>
      </c>
      <c r="N1628" t="s">
        <v>19</v>
      </c>
      <c r="O1628">
        <v>0</v>
      </c>
      <c r="P1628" t="s">
        <v>20</v>
      </c>
      <c r="Q1628" t="s">
        <v>21</v>
      </c>
      <c r="R1628" t="s">
        <v>2561</v>
      </c>
      <c r="S1628" t="s">
        <v>780</v>
      </c>
      <c r="U1628" t="s">
        <v>2561</v>
      </c>
      <c r="V1628">
        <v>43336</v>
      </c>
    </row>
    <row r="1629" spans="1:22" ht="15.75" customHeight="1" x14ac:dyDescent="0.2">
      <c r="A1629">
        <v>43336.59457454861</v>
      </c>
      <c r="B1629" t="s">
        <v>36</v>
      </c>
      <c r="C1629" t="s">
        <v>3087</v>
      </c>
      <c r="D1629">
        <v>46</v>
      </c>
      <c r="E1629">
        <v>154</v>
      </c>
      <c r="F1629">
        <v>5</v>
      </c>
      <c r="G1629" t="s">
        <v>70</v>
      </c>
      <c r="H1629" t="s">
        <v>26</v>
      </c>
      <c r="I1629" t="s">
        <v>0</v>
      </c>
      <c r="K1629" t="s">
        <v>27</v>
      </c>
      <c r="L1629" t="s">
        <v>57</v>
      </c>
      <c r="M1629" t="s">
        <v>457</v>
      </c>
      <c r="N1629" t="s">
        <v>19</v>
      </c>
      <c r="O1629">
        <v>0</v>
      </c>
      <c r="P1629" t="s">
        <v>141</v>
      </c>
      <c r="Q1629" t="s">
        <v>21</v>
      </c>
      <c r="R1629" t="s">
        <v>2570</v>
      </c>
      <c r="S1629" t="s">
        <v>375</v>
      </c>
      <c r="U1629" t="s">
        <v>3088</v>
      </c>
      <c r="V1629">
        <v>43332</v>
      </c>
    </row>
    <row r="1630" spans="1:22" ht="15.75" customHeight="1" x14ac:dyDescent="0.2">
      <c r="A1630">
        <v>43336.595456574076</v>
      </c>
      <c r="B1630" t="s">
        <v>36</v>
      </c>
      <c r="C1630" t="s">
        <v>3089</v>
      </c>
      <c r="D1630">
        <v>58</v>
      </c>
      <c r="E1630">
        <v>142</v>
      </c>
      <c r="F1630">
        <v>5</v>
      </c>
      <c r="G1630" t="s">
        <v>70</v>
      </c>
      <c r="H1630" t="s">
        <v>26</v>
      </c>
      <c r="I1630" t="s">
        <v>0</v>
      </c>
      <c r="K1630" t="s">
        <v>27</v>
      </c>
      <c r="L1630" t="s">
        <v>57</v>
      </c>
      <c r="M1630" t="s">
        <v>457</v>
      </c>
      <c r="N1630" t="s">
        <v>19</v>
      </c>
      <c r="O1630">
        <v>0</v>
      </c>
      <c r="P1630" t="s">
        <v>141</v>
      </c>
      <c r="Q1630" t="s">
        <v>21</v>
      </c>
      <c r="R1630" t="s">
        <v>3090</v>
      </c>
      <c r="S1630" t="s">
        <v>375</v>
      </c>
      <c r="U1630" t="s">
        <v>3091</v>
      </c>
      <c r="V1630">
        <v>43332</v>
      </c>
    </row>
    <row r="1631" spans="1:22" ht="15.75" customHeight="1" x14ac:dyDescent="0.2">
      <c r="A1631">
        <v>43336.596523078704</v>
      </c>
      <c r="B1631" t="s">
        <v>15</v>
      </c>
      <c r="C1631" t="s">
        <v>3092</v>
      </c>
      <c r="D1631">
        <v>51</v>
      </c>
      <c r="E1631" t="s">
        <v>3093</v>
      </c>
      <c r="F1631">
        <v>5</v>
      </c>
      <c r="G1631" t="s">
        <v>70</v>
      </c>
      <c r="H1631" t="s">
        <v>26</v>
      </c>
      <c r="I1631" t="s">
        <v>0</v>
      </c>
      <c r="K1631" t="s">
        <v>27</v>
      </c>
      <c r="L1631" t="s">
        <v>57</v>
      </c>
      <c r="M1631" t="s">
        <v>457</v>
      </c>
      <c r="N1631" t="s">
        <v>19</v>
      </c>
      <c r="O1631">
        <v>0</v>
      </c>
      <c r="P1631" t="s">
        <v>294</v>
      </c>
      <c r="Q1631" t="s">
        <v>21</v>
      </c>
      <c r="R1631" t="s">
        <v>3094</v>
      </c>
      <c r="S1631" t="s">
        <v>375</v>
      </c>
      <c r="U1631" t="s">
        <v>2852</v>
      </c>
      <c r="V1631">
        <v>43332</v>
      </c>
    </row>
    <row r="1632" spans="1:22" ht="15.75" customHeight="1" x14ac:dyDescent="0.2">
      <c r="A1632">
        <v>43336.597519317133</v>
      </c>
      <c r="B1632" t="s">
        <v>36</v>
      </c>
      <c r="C1632" t="s">
        <v>3095</v>
      </c>
      <c r="D1632">
        <v>49</v>
      </c>
      <c r="E1632">
        <v>89</v>
      </c>
      <c r="F1632">
        <v>5</v>
      </c>
      <c r="G1632" t="s">
        <v>70</v>
      </c>
      <c r="H1632" t="s">
        <v>26</v>
      </c>
      <c r="I1632" t="s">
        <v>0</v>
      </c>
      <c r="K1632" t="s">
        <v>27</v>
      </c>
      <c r="L1632" t="s">
        <v>57</v>
      </c>
      <c r="M1632" t="s">
        <v>457</v>
      </c>
      <c r="N1632" t="s">
        <v>19</v>
      </c>
      <c r="O1632">
        <v>0</v>
      </c>
      <c r="P1632" t="s">
        <v>101</v>
      </c>
      <c r="Q1632" t="s">
        <v>21</v>
      </c>
      <c r="R1632" t="s">
        <v>3096</v>
      </c>
      <c r="S1632" t="s">
        <v>375</v>
      </c>
      <c r="U1632" t="s">
        <v>3091</v>
      </c>
      <c r="V1632">
        <v>43332</v>
      </c>
    </row>
    <row r="1633" spans="1:22" ht="15.75" customHeight="1" x14ac:dyDescent="0.2">
      <c r="A1633">
        <v>43336.598596446755</v>
      </c>
      <c r="B1633" t="s">
        <v>15</v>
      </c>
      <c r="C1633" t="s">
        <v>3097</v>
      </c>
      <c r="D1633">
        <v>26</v>
      </c>
      <c r="E1633" t="s">
        <v>3085</v>
      </c>
      <c r="F1633">
        <v>3</v>
      </c>
      <c r="G1633" s="4" t="s">
        <v>34</v>
      </c>
      <c r="H1633" t="s">
        <v>26</v>
      </c>
      <c r="I1633" t="s">
        <v>0</v>
      </c>
      <c r="K1633" t="s">
        <v>50</v>
      </c>
      <c r="L1633" t="s">
        <v>57</v>
      </c>
      <c r="M1633" t="s">
        <v>457</v>
      </c>
      <c r="N1633" t="s">
        <v>19</v>
      </c>
      <c r="O1633">
        <v>0</v>
      </c>
      <c r="P1633" t="s">
        <v>20</v>
      </c>
      <c r="Q1633" t="s">
        <v>21</v>
      </c>
      <c r="R1633" t="s">
        <v>2561</v>
      </c>
      <c r="S1633" t="s">
        <v>780</v>
      </c>
      <c r="U1633" t="s">
        <v>2561</v>
      </c>
      <c r="V1633">
        <v>43336</v>
      </c>
    </row>
    <row r="1634" spans="1:22" ht="15.75" customHeight="1" x14ac:dyDescent="0.2">
      <c r="A1634">
        <v>43336.599133101852</v>
      </c>
      <c r="B1634" t="s">
        <v>15</v>
      </c>
      <c r="C1634" t="s">
        <v>3098</v>
      </c>
      <c r="D1634">
        <v>63</v>
      </c>
      <c r="E1634">
        <v>36</v>
      </c>
      <c r="F1634">
        <v>5</v>
      </c>
      <c r="G1634" t="s">
        <v>70</v>
      </c>
      <c r="H1634" t="s">
        <v>26</v>
      </c>
      <c r="I1634" t="s">
        <v>0</v>
      </c>
      <c r="K1634" t="s">
        <v>27</v>
      </c>
      <c r="L1634" t="s">
        <v>57</v>
      </c>
      <c r="M1634" t="s">
        <v>457</v>
      </c>
      <c r="N1634" t="s">
        <v>19</v>
      </c>
      <c r="O1634">
        <v>0</v>
      </c>
      <c r="P1634" t="s">
        <v>101</v>
      </c>
      <c r="Q1634" t="s">
        <v>21</v>
      </c>
      <c r="R1634" t="s">
        <v>3099</v>
      </c>
      <c r="S1634" t="s">
        <v>375</v>
      </c>
      <c r="U1634" t="s">
        <v>3088</v>
      </c>
      <c r="V1634">
        <v>43332</v>
      </c>
    </row>
    <row r="1635" spans="1:22" ht="15.75" customHeight="1" x14ac:dyDescent="0.2">
      <c r="A1635">
        <v>43336.599837951391</v>
      </c>
      <c r="B1635" t="s">
        <v>15</v>
      </c>
      <c r="C1635" t="s">
        <v>3100</v>
      </c>
      <c r="D1635">
        <v>22</v>
      </c>
      <c r="E1635" t="s">
        <v>3085</v>
      </c>
      <c r="F1635">
        <v>3</v>
      </c>
      <c r="G1635" s="4" t="s">
        <v>34</v>
      </c>
      <c r="H1635" t="s">
        <v>26</v>
      </c>
      <c r="I1635" t="s">
        <v>0</v>
      </c>
      <c r="K1635" t="s">
        <v>50</v>
      </c>
      <c r="L1635" t="s">
        <v>57</v>
      </c>
      <c r="M1635" t="s">
        <v>457</v>
      </c>
      <c r="N1635" t="s">
        <v>19</v>
      </c>
      <c r="O1635">
        <v>0</v>
      </c>
      <c r="P1635" t="s">
        <v>20</v>
      </c>
      <c r="Q1635" t="s">
        <v>21</v>
      </c>
      <c r="R1635" t="s">
        <v>2561</v>
      </c>
      <c r="S1635" t="s">
        <v>780</v>
      </c>
      <c r="U1635" t="s">
        <v>2561</v>
      </c>
      <c r="V1635">
        <v>43336</v>
      </c>
    </row>
    <row r="1636" spans="1:22" ht="15.75" customHeight="1" x14ac:dyDescent="0.2">
      <c r="A1636">
        <v>43336.600186921292</v>
      </c>
      <c r="B1636" t="s">
        <v>36</v>
      </c>
      <c r="C1636" t="s">
        <v>3101</v>
      </c>
      <c r="D1636">
        <v>61</v>
      </c>
      <c r="E1636">
        <v>16</v>
      </c>
      <c r="F1636">
        <v>5</v>
      </c>
      <c r="G1636" t="s">
        <v>70</v>
      </c>
      <c r="H1636" t="s">
        <v>26</v>
      </c>
      <c r="I1636" t="s">
        <v>0</v>
      </c>
      <c r="K1636" t="s">
        <v>100</v>
      </c>
      <c r="L1636" t="s">
        <v>57</v>
      </c>
      <c r="M1636" t="s">
        <v>457</v>
      </c>
      <c r="N1636" t="s">
        <v>19</v>
      </c>
      <c r="O1636">
        <v>0</v>
      </c>
      <c r="P1636" t="s">
        <v>101</v>
      </c>
      <c r="Q1636" t="s">
        <v>21</v>
      </c>
      <c r="R1636" t="s">
        <v>3102</v>
      </c>
      <c r="S1636" t="s">
        <v>375</v>
      </c>
      <c r="U1636" t="s">
        <v>2852</v>
      </c>
      <c r="V1636">
        <v>43332</v>
      </c>
    </row>
    <row r="1637" spans="1:22" ht="15.75" customHeight="1" x14ac:dyDescent="0.2">
      <c r="A1637">
        <v>43336.601035486106</v>
      </c>
      <c r="B1637" t="s">
        <v>36</v>
      </c>
      <c r="C1637" t="s">
        <v>3103</v>
      </c>
      <c r="D1637">
        <v>69</v>
      </c>
      <c r="E1637">
        <v>42</v>
      </c>
      <c r="F1637">
        <v>5</v>
      </c>
      <c r="G1637" t="s">
        <v>70</v>
      </c>
      <c r="H1637" t="s">
        <v>26</v>
      </c>
      <c r="I1637" t="s">
        <v>0</v>
      </c>
      <c r="K1637" t="s">
        <v>100</v>
      </c>
      <c r="L1637" t="s">
        <v>57</v>
      </c>
      <c r="M1637" t="s">
        <v>457</v>
      </c>
      <c r="N1637" t="s">
        <v>19</v>
      </c>
      <c r="O1637">
        <v>0</v>
      </c>
      <c r="P1637" t="s">
        <v>84</v>
      </c>
      <c r="Q1637" t="s">
        <v>21</v>
      </c>
      <c r="R1637" t="s">
        <v>3104</v>
      </c>
      <c r="S1637" t="s">
        <v>375</v>
      </c>
      <c r="U1637" t="s">
        <v>3088</v>
      </c>
      <c r="V1637">
        <v>43332</v>
      </c>
    </row>
    <row r="1638" spans="1:22" ht="15.75" customHeight="1" x14ac:dyDescent="0.2">
      <c r="A1638">
        <v>43336.601847615741</v>
      </c>
      <c r="B1638" t="s">
        <v>36</v>
      </c>
      <c r="C1638" t="s">
        <v>3105</v>
      </c>
      <c r="D1638">
        <v>61</v>
      </c>
      <c r="E1638">
        <v>4</v>
      </c>
      <c r="F1638">
        <v>5</v>
      </c>
      <c r="G1638" t="s">
        <v>70</v>
      </c>
      <c r="H1638" t="s">
        <v>26</v>
      </c>
      <c r="I1638" t="s">
        <v>0</v>
      </c>
      <c r="K1638" t="s">
        <v>100</v>
      </c>
      <c r="L1638" t="s">
        <v>57</v>
      </c>
      <c r="M1638" t="s">
        <v>457</v>
      </c>
      <c r="N1638" t="s">
        <v>19</v>
      </c>
      <c r="O1638">
        <v>0</v>
      </c>
      <c r="P1638" t="s">
        <v>71</v>
      </c>
      <c r="Q1638" t="s">
        <v>21</v>
      </c>
      <c r="R1638" t="s">
        <v>1290</v>
      </c>
      <c r="S1638" t="s">
        <v>375</v>
      </c>
      <c r="U1638" t="s">
        <v>3088</v>
      </c>
      <c r="V1638">
        <v>43332</v>
      </c>
    </row>
    <row r="1639" spans="1:22" ht="15.75" customHeight="1" x14ac:dyDescent="0.2">
      <c r="A1639">
        <v>43336.602253275458</v>
      </c>
      <c r="B1639" t="s">
        <v>15</v>
      </c>
      <c r="C1639" t="s">
        <v>3106</v>
      </c>
      <c r="D1639">
        <v>36</v>
      </c>
      <c r="E1639" t="s">
        <v>3107</v>
      </c>
      <c r="F1639">
        <v>7</v>
      </c>
      <c r="G1639" t="s">
        <v>99</v>
      </c>
      <c r="H1639" t="s">
        <v>26</v>
      </c>
      <c r="I1639" t="s">
        <v>0</v>
      </c>
      <c r="K1639" t="s">
        <v>103</v>
      </c>
      <c r="L1639" t="s">
        <v>28</v>
      </c>
      <c r="M1639" t="s">
        <v>87</v>
      </c>
      <c r="N1639" t="s">
        <v>51</v>
      </c>
      <c r="O1639">
        <v>400</v>
      </c>
      <c r="P1639" t="s">
        <v>216</v>
      </c>
      <c r="Q1639" t="s">
        <v>21</v>
      </c>
      <c r="R1639" t="s">
        <v>3108</v>
      </c>
      <c r="S1639" t="s">
        <v>769</v>
      </c>
      <c r="U1639" t="s">
        <v>3061</v>
      </c>
      <c r="V1639">
        <v>43336</v>
      </c>
    </row>
    <row r="1640" spans="1:22" ht="15.75" customHeight="1" x14ac:dyDescent="0.2">
      <c r="A1640">
        <v>43336.602617534722</v>
      </c>
      <c r="B1640" t="s">
        <v>36</v>
      </c>
      <c r="C1640" t="s">
        <v>3109</v>
      </c>
      <c r="D1640">
        <v>51</v>
      </c>
      <c r="E1640" t="s">
        <v>3110</v>
      </c>
      <c r="F1640">
        <v>3</v>
      </c>
      <c r="G1640" s="4" t="s">
        <v>34</v>
      </c>
      <c r="H1640" t="s">
        <v>26</v>
      </c>
      <c r="I1640" t="s">
        <v>0</v>
      </c>
      <c r="K1640" t="s">
        <v>50</v>
      </c>
      <c r="L1640" t="s">
        <v>28</v>
      </c>
      <c r="M1640" t="s">
        <v>94</v>
      </c>
      <c r="N1640" t="s">
        <v>39</v>
      </c>
      <c r="O1640">
        <v>600</v>
      </c>
      <c r="P1640" t="s">
        <v>294</v>
      </c>
      <c r="Q1640" t="s">
        <v>21</v>
      </c>
      <c r="R1640" t="s">
        <v>2561</v>
      </c>
      <c r="S1640" t="s">
        <v>780</v>
      </c>
      <c r="U1640" t="s">
        <v>2561</v>
      </c>
      <c r="V1640">
        <v>43336</v>
      </c>
    </row>
    <row r="1641" spans="1:22" ht="15.75" customHeight="1" x14ac:dyDescent="0.2">
      <c r="A1641">
        <v>43336.602690266205</v>
      </c>
      <c r="B1641" t="s">
        <v>15</v>
      </c>
      <c r="C1641" t="s">
        <v>3111</v>
      </c>
      <c r="D1641">
        <v>59</v>
      </c>
      <c r="E1641">
        <v>69</v>
      </c>
      <c r="F1641">
        <v>5</v>
      </c>
      <c r="G1641" t="s">
        <v>70</v>
      </c>
      <c r="H1641" t="s">
        <v>26</v>
      </c>
      <c r="I1641" t="s">
        <v>0</v>
      </c>
      <c r="K1641" t="s">
        <v>27</v>
      </c>
      <c r="L1641" t="s">
        <v>57</v>
      </c>
      <c r="M1641" t="s">
        <v>457</v>
      </c>
      <c r="N1641" t="s">
        <v>19</v>
      </c>
      <c r="O1641">
        <v>0</v>
      </c>
      <c r="P1641" t="s">
        <v>101</v>
      </c>
      <c r="Q1641" t="s">
        <v>21</v>
      </c>
      <c r="R1641" t="s">
        <v>3112</v>
      </c>
      <c r="S1641" t="s">
        <v>375</v>
      </c>
      <c r="U1641" t="s">
        <v>3088</v>
      </c>
      <c r="V1641">
        <v>43332</v>
      </c>
    </row>
    <row r="1642" spans="1:22" ht="15.75" customHeight="1" x14ac:dyDescent="0.2">
      <c r="A1642">
        <v>43336.603615208332</v>
      </c>
      <c r="B1642" t="s">
        <v>36</v>
      </c>
      <c r="C1642" t="s">
        <v>3060</v>
      </c>
      <c r="D1642">
        <v>63</v>
      </c>
      <c r="E1642">
        <v>66</v>
      </c>
      <c r="F1642">
        <v>5</v>
      </c>
      <c r="G1642" t="s">
        <v>70</v>
      </c>
      <c r="H1642" t="s">
        <v>26</v>
      </c>
      <c r="I1642" t="s">
        <v>0</v>
      </c>
      <c r="K1642" t="s">
        <v>100</v>
      </c>
      <c r="L1642" t="s">
        <v>57</v>
      </c>
      <c r="M1642" t="s">
        <v>457</v>
      </c>
      <c r="N1642" t="s">
        <v>19</v>
      </c>
      <c r="O1642">
        <v>0</v>
      </c>
      <c r="P1642" t="s">
        <v>294</v>
      </c>
      <c r="Q1642" t="s">
        <v>21</v>
      </c>
      <c r="R1642" t="s">
        <v>630</v>
      </c>
      <c r="S1642" t="s">
        <v>375</v>
      </c>
      <c r="U1642" t="s">
        <v>3088</v>
      </c>
      <c r="V1642">
        <v>43332</v>
      </c>
    </row>
    <row r="1643" spans="1:22" ht="15.75" customHeight="1" x14ac:dyDescent="0.2">
      <c r="A1643">
        <v>43336.604021458334</v>
      </c>
      <c r="B1643" t="s">
        <v>22</v>
      </c>
      <c r="C1643" t="s">
        <v>3113</v>
      </c>
      <c r="D1643">
        <v>21</v>
      </c>
      <c r="E1643" t="s">
        <v>3110</v>
      </c>
      <c r="F1643">
        <v>3</v>
      </c>
      <c r="G1643" s="4" t="s">
        <v>34</v>
      </c>
      <c r="H1643" t="s">
        <v>26</v>
      </c>
      <c r="I1643" t="s">
        <v>0</v>
      </c>
      <c r="K1643" t="s">
        <v>50</v>
      </c>
      <c r="L1643" t="s">
        <v>57</v>
      </c>
      <c r="M1643" t="s">
        <v>457</v>
      </c>
      <c r="N1643" t="s">
        <v>19</v>
      </c>
      <c r="O1643">
        <v>0</v>
      </c>
      <c r="P1643" t="s">
        <v>20</v>
      </c>
      <c r="Q1643" t="s">
        <v>21</v>
      </c>
      <c r="R1643" t="s">
        <v>2561</v>
      </c>
      <c r="S1643" t="s">
        <v>780</v>
      </c>
      <c r="U1643" t="s">
        <v>2561</v>
      </c>
      <c r="V1643">
        <v>43336</v>
      </c>
    </row>
    <row r="1644" spans="1:22" ht="15.75" customHeight="1" x14ac:dyDescent="0.2">
      <c r="A1644">
        <v>43336.604439224539</v>
      </c>
      <c r="B1644" t="s">
        <v>36</v>
      </c>
      <c r="C1644" t="s">
        <v>3114</v>
      </c>
      <c r="D1644">
        <v>41</v>
      </c>
      <c r="E1644" t="s">
        <v>107</v>
      </c>
      <c r="F1644">
        <v>5</v>
      </c>
      <c r="G1644" t="s">
        <v>70</v>
      </c>
      <c r="H1644" t="s">
        <v>26</v>
      </c>
      <c r="I1644" t="s">
        <v>0</v>
      </c>
      <c r="K1644" t="s">
        <v>50</v>
      </c>
      <c r="L1644" t="s">
        <v>57</v>
      </c>
      <c r="M1644" t="s">
        <v>457</v>
      </c>
      <c r="N1644" t="s">
        <v>19</v>
      </c>
      <c r="O1644">
        <v>0</v>
      </c>
      <c r="P1644" t="s">
        <v>20</v>
      </c>
      <c r="Q1644" t="s">
        <v>21</v>
      </c>
      <c r="R1644" t="s">
        <v>3115</v>
      </c>
      <c r="S1644" t="s">
        <v>375</v>
      </c>
      <c r="U1644" t="s">
        <v>2852</v>
      </c>
      <c r="V1644">
        <v>43332</v>
      </c>
    </row>
    <row r="1645" spans="1:22" ht="15.75" customHeight="1" x14ac:dyDescent="0.2">
      <c r="A1645">
        <v>43336.606289363423</v>
      </c>
      <c r="B1645" t="s">
        <v>36</v>
      </c>
      <c r="C1645" t="s">
        <v>3116</v>
      </c>
      <c r="D1645">
        <v>50</v>
      </c>
      <c r="E1645">
        <v>86</v>
      </c>
      <c r="F1645">
        <v>5</v>
      </c>
      <c r="G1645" t="s">
        <v>70</v>
      </c>
      <c r="H1645" t="s">
        <v>26</v>
      </c>
      <c r="I1645" t="s">
        <v>0</v>
      </c>
      <c r="K1645" t="s">
        <v>27</v>
      </c>
      <c r="L1645" t="s">
        <v>57</v>
      </c>
      <c r="M1645" t="s">
        <v>457</v>
      </c>
      <c r="N1645" t="s">
        <v>19</v>
      </c>
      <c r="O1645">
        <v>0</v>
      </c>
      <c r="P1645" t="s">
        <v>101</v>
      </c>
      <c r="Q1645" t="s">
        <v>21</v>
      </c>
      <c r="R1645" t="s">
        <v>3117</v>
      </c>
      <c r="S1645" t="s">
        <v>375</v>
      </c>
      <c r="U1645" t="s">
        <v>3088</v>
      </c>
      <c r="V1645">
        <v>43332</v>
      </c>
    </row>
    <row r="1646" spans="1:22" ht="15.75" customHeight="1" x14ac:dyDescent="0.2">
      <c r="A1646">
        <v>43336.607181874999</v>
      </c>
      <c r="B1646" t="s">
        <v>22</v>
      </c>
      <c r="C1646" t="s">
        <v>3118</v>
      </c>
      <c r="D1646">
        <v>22</v>
      </c>
      <c r="E1646">
        <v>121</v>
      </c>
      <c r="F1646">
        <v>5</v>
      </c>
      <c r="G1646" t="s">
        <v>70</v>
      </c>
      <c r="H1646" t="s">
        <v>26</v>
      </c>
      <c r="I1646" t="s">
        <v>0</v>
      </c>
      <c r="K1646" t="s">
        <v>103</v>
      </c>
      <c r="L1646" t="s">
        <v>57</v>
      </c>
      <c r="M1646" t="s">
        <v>457</v>
      </c>
      <c r="N1646" t="s">
        <v>19</v>
      </c>
      <c r="O1646">
        <v>0</v>
      </c>
      <c r="P1646" t="s">
        <v>20</v>
      </c>
      <c r="Q1646" t="s">
        <v>21</v>
      </c>
      <c r="R1646" t="s">
        <v>3119</v>
      </c>
      <c r="S1646" t="s">
        <v>375</v>
      </c>
      <c r="U1646" t="s">
        <v>2852</v>
      </c>
      <c r="V1646">
        <v>43332</v>
      </c>
    </row>
    <row r="1647" spans="1:22" ht="15.75" customHeight="1" x14ac:dyDescent="0.2">
      <c r="A1647">
        <v>43336.608225266202</v>
      </c>
      <c r="B1647" t="s">
        <v>15</v>
      </c>
      <c r="C1647" t="s">
        <v>3120</v>
      </c>
      <c r="D1647">
        <v>50</v>
      </c>
      <c r="E1647">
        <v>38</v>
      </c>
      <c r="F1647">
        <v>3</v>
      </c>
      <c r="G1647" s="4" t="s">
        <v>34</v>
      </c>
      <c r="H1647" t="s">
        <v>26</v>
      </c>
      <c r="I1647" t="s">
        <v>0</v>
      </c>
      <c r="K1647" t="s">
        <v>50</v>
      </c>
      <c r="L1647" t="s">
        <v>28</v>
      </c>
      <c r="M1647" t="s">
        <v>94</v>
      </c>
      <c r="N1647" t="s">
        <v>39</v>
      </c>
      <c r="O1647">
        <v>1000</v>
      </c>
      <c r="P1647" t="s">
        <v>20</v>
      </c>
      <c r="Q1647" t="s">
        <v>21</v>
      </c>
      <c r="R1647" t="s">
        <v>2561</v>
      </c>
      <c r="S1647" t="s">
        <v>780</v>
      </c>
      <c r="U1647" t="s">
        <v>2561</v>
      </c>
      <c r="V1647">
        <v>43336</v>
      </c>
    </row>
    <row r="1648" spans="1:22" ht="15.75" customHeight="1" x14ac:dyDescent="0.2">
      <c r="A1648">
        <v>43336.608312812503</v>
      </c>
      <c r="B1648" t="s">
        <v>15</v>
      </c>
      <c r="C1648" t="s">
        <v>3121</v>
      </c>
      <c r="D1648">
        <v>64</v>
      </c>
      <c r="E1648">
        <v>44</v>
      </c>
      <c r="F1648">
        <v>5</v>
      </c>
      <c r="G1648" t="s">
        <v>70</v>
      </c>
      <c r="H1648" t="s">
        <v>26</v>
      </c>
      <c r="I1648" t="s">
        <v>0</v>
      </c>
      <c r="K1648" t="s">
        <v>27</v>
      </c>
      <c r="L1648" t="s">
        <v>17</v>
      </c>
      <c r="M1648" t="s">
        <v>87</v>
      </c>
      <c r="N1648" t="s">
        <v>19</v>
      </c>
      <c r="O1648">
        <v>0</v>
      </c>
      <c r="P1648" t="s">
        <v>101</v>
      </c>
      <c r="Q1648" t="s">
        <v>21</v>
      </c>
      <c r="R1648" t="s">
        <v>3122</v>
      </c>
      <c r="S1648" t="s">
        <v>375</v>
      </c>
      <c r="U1648" t="s">
        <v>3088</v>
      </c>
      <c r="V1648">
        <v>43332</v>
      </c>
    </row>
    <row r="1649" spans="1:22" ht="15.75" customHeight="1" x14ac:dyDescent="0.2">
      <c r="A1649">
        <v>43336.609415173611</v>
      </c>
      <c r="B1649" t="s">
        <v>15</v>
      </c>
      <c r="C1649" t="s">
        <v>3123</v>
      </c>
      <c r="D1649">
        <v>30</v>
      </c>
      <c r="E1649">
        <v>120</v>
      </c>
      <c r="F1649">
        <v>7</v>
      </c>
      <c r="G1649" t="s">
        <v>99</v>
      </c>
      <c r="H1649" t="s">
        <v>26</v>
      </c>
      <c r="I1649" t="s">
        <v>0</v>
      </c>
      <c r="K1649" t="s">
        <v>103</v>
      </c>
      <c r="L1649" t="s">
        <v>28</v>
      </c>
      <c r="M1649" t="s">
        <v>18</v>
      </c>
      <c r="N1649" t="s">
        <v>39</v>
      </c>
      <c r="O1649">
        <v>500</v>
      </c>
      <c r="P1649" t="s">
        <v>185</v>
      </c>
      <c r="Q1649" t="s">
        <v>152</v>
      </c>
      <c r="R1649" t="s">
        <v>3124</v>
      </c>
      <c r="S1649" t="s">
        <v>3125</v>
      </c>
      <c r="U1649" t="s">
        <v>3064</v>
      </c>
      <c r="V1649">
        <v>43336</v>
      </c>
    </row>
    <row r="1650" spans="1:22" ht="15.75" customHeight="1" x14ac:dyDescent="0.2">
      <c r="A1650">
        <v>43336.60949938657</v>
      </c>
      <c r="B1650" t="s">
        <v>36</v>
      </c>
      <c r="C1650" t="s">
        <v>3126</v>
      </c>
      <c r="D1650">
        <v>48</v>
      </c>
      <c r="E1650" t="s">
        <v>3127</v>
      </c>
      <c r="F1650">
        <v>5</v>
      </c>
      <c r="G1650" t="s">
        <v>70</v>
      </c>
      <c r="H1650" t="s">
        <v>26</v>
      </c>
      <c r="I1650" t="s">
        <v>0</v>
      </c>
      <c r="K1650" t="s">
        <v>50</v>
      </c>
      <c r="L1650" t="s">
        <v>57</v>
      </c>
      <c r="M1650" t="s">
        <v>457</v>
      </c>
      <c r="N1650" t="s">
        <v>19</v>
      </c>
      <c r="O1650">
        <v>0</v>
      </c>
      <c r="P1650" t="s">
        <v>141</v>
      </c>
      <c r="Q1650" t="s">
        <v>21</v>
      </c>
      <c r="R1650" t="s">
        <v>3128</v>
      </c>
      <c r="S1650" t="s">
        <v>375</v>
      </c>
      <c r="U1650" t="s">
        <v>2852</v>
      </c>
      <c r="V1650">
        <v>43332</v>
      </c>
    </row>
    <row r="1651" spans="1:22" ht="15.75" customHeight="1" x14ac:dyDescent="0.2">
      <c r="A1651">
        <v>43336.610789618055</v>
      </c>
      <c r="B1651" t="s">
        <v>36</v>
      </c>
      <c r="C1651" t="s">
        <v>3129</v>
      </c>
      <c r="D1651">
        <v>50</v>
      </c>
      <c r="E1651">
        <v>38</v>
      </c>
      <c r="F1651">
        <v>3</v>
      </c>
      <c r="G1651" s="4" t="s">
        <v>34</v>
      </c>
      <c r="H1651" t="s">
        <v>26</v>
      </c>
      <c r="I1651" t="s">
        <v>0</v>
      </c>
      <c r="K1651" t="s">
        <v>50</v>
      </c>
      <c r="L1651" t="s">
        <v>57</v>
      </c>
      <c r="M1651" t="s">
        <v>457</v>
      </c>
      <c r="N1651" t="s">
        <v>19</v>
      </c>
      <c r="O1651">
        <v>0</v>
      </c>
      <c r="P1651" t="s">
        <v>20</v>
      </c>
      <c r="Q1651" t="s">
        <v>21</v>
      </c>
      <c r="R1651" t="s">
        <v>2561</v>
      </c>
      <c r="S1651" t="s">
        <v>780</v>
      </c>
      <c r="U1651" t="s">
        <v>2561</v>
      </c>
      <c r="V1651">
        <v>43336</v>
      </c>
    </row>
    <row r="1652" spans="1:22" ht="15.75" customHeight="1" x14ac:dyDescent="0.2">
      <c r="A1652">
        <v>43336.61265649306</v>
      </c>
      <c r="B1652" t="s">
        <v>15</v>
      </c>
      <c r="C1652" t="s">
        <v>3130</v>
      </c>
      <c r="D1652">
        <v>84</v>
      </c>
      <c r="E1652" t="s">
        <v>3131</v>
      </c>
      <c r="F1652">
        <v>4</v>
      </c>
      <c r="G1652" t="s">
        <v>99</v>
      </c>
      <c r="H1652" t="s">
        <v>26</v>
      </c>
      <c r="I1652" t="s">
        <v>0</v>
      </c>
      <c r="K1652" t="s">
        <v>27</v>
      </c>
      <c r="L1652" t="s">
        <v>57</v>
      </c>
      <c r="M1652" t="s">
        <v>457</v>
      </c>
      <c r="N1652" t="s">
        <v>19</v>
      </c>
      <c r="O1652">
        <v>0</v>
      </c>
      <c r="P1652" t="s">
        <v>253</v>
      </c>
      <c r="Q1652" t="s">
        <v>21</v>
      </c>
      <c r="R1652" t="s">
        <v>3132</v>
      </c>
      <c r="S1652" t="s">
        <v>3133</v>
      </c>
      <c r="U1652" t="s">
        <v>468</v>
      </c>
      <c r="V1652">
        <v>43336</v>
      </c>
    </row>
    <row r="1653" spans="1:22" ht="15.75" customHeight="1" x14ac:dyDescent="0.2">
      <c r="A1653">
        <v>43336.614620312495</v>
      </c>
      <c r="B1653" t="s">
        <v>22</v>
      </c>
      <c r="C1653" t="s">
        <v>3134</v>
      </c>
      <c r="D1653">
        <v>26</v>
      </c>
      <c r="E1653">
        <v>38</v>
      </c>
      <c r="F1653">
        <v>3</v>
      </c>
      <c r="G1653" s="4" t="s">
        <v>34</v>
      </c>
      <c r="H1653" t="s">
        <v>26</v>
      </c>
      <c r="I1653" t="s">
        <v>0</v>
      </c>
      <c r="K1653" t="s">
        <v>50</v>
      </c>
      <c r="L1653" t="s">
        <v>57</v>
      </c>
      <c r="M1653" t="s">
        <v>457</v>
      </c>
      <c r="N1653" t="s">
        <v>19</v>
      </c>
      <c r="O1653">
        <v>0</v>
      </c>
      <c r="P1653" t="s">
        <v>20</v>
      </c>
      <c r="Q1653" t="s">
        <v>21</v>
      </c>
      <c r="R1653" t="s">
        <v>2561</v>
      </c>
      <c r="S1653" t="s">
        <v>780</v>
      </c>
      <c r="U1653" t="s">
        <v>2561</v>
      </c>
      <c r="V1653">
        <v>43336</v>
      </c>
    </row>
    <row r="1654" spans="1:22" ht="15.75" customHeight="1" x14ac:dyDescent="0.2">
      <c r="A1654">
        <v>43336.614814039349</v>
      </c>
      <c r="B1654" t="s">
        <v>15</v>
      </c>
      <c r="C1654" t="s">
        <v>3135</v>
      </c>
      <c r="D1654">
        <v>54</v>
      </c>
      <c r="E1654">
        <v>53</v>
      </c>
      <c r="F1654">
        <v>5</v>
      </c>
      <c r="G1654" t="s">
        <v>70</v>
      </c>
      <c r="H1654" t="s">
        <v>26</v>
      </c>
      <c r="I1654" t="s">
        <v>0</v>
      </c>
      <c r="K1654" t="s">
        <v>103</v>
      </c>
      <c r="L1654" t="s">
        <v>17</v>
      </c>
      <c r="M1654" t="s">
        <v>87</v>
      </c>
      <c r="N1654" t="s">
        <v>19</v>
      </c>
      <c r="O1654">
        <v>0</v>
      </c>
      <c r="P1654" t="s">
        <v>141</v>
      </c>
      <c r="Q1654" t="s">
        <v>21</v>
      </c>
      <c r="R1654" t="s">
        <v>3136</v>
      </c>
      <c r="S1654" t="s">
        <v>375</v>
      </c>
      <c r="U1654" t="s">
        <v>2852</v>
      </c>
      <c r="V1654">
        <v>43332</v>
      </c>
    </row>
    <row r="1655" spans="1:22" ht="15.75" customHeight="1" x14ac:dyDescent="0.2">
      <c r="A1655">
        <v>43336.615820995372</v>
      </c>
      <c r="B1655" t="s">
        <v>15</v>
      </c>
      <c r="C1655" t="s">
        <v>3137</v>
      </c>
      <c r="D1655">
        <v>16</v>
      </c>
      <c r="E1655">
        <v>38</v>
      </c>
      <c r="F1655">
        <v>3</v>
      </c>
      <c r="G1655" s="4" t="s">
        <v>34</v>
      </c>
      <c r="H1655" t="s">
        <v>26</v>
      </c>
      <c r="I1655" t="s">
        <v>0</v>
      </c>
      <c r="K1655" t="s">
        <v>293</v>
      </c>
      <c r="L1655" t="s">
        <v>57</v>
      </c>
      <c r="M1655" t="s">
        <v>457</v>
      </c>
      <c r="N1655" t="s">
        <v>19</v>
      </c>
      <c r="O1655">
        <v>0</v>
      </c>
      <c r="P1655" t="s">
        <v>20</v>
      </c>
      <c r="Q1655" t="s">
        <v>21</v>
      </c>
      <c r="R1655" t="s">
        <v>2561</v>
      </c>
      <c r="S1655" t="s">
        <v>780</v>
      </c>
      <c r="U1655" t="s">
        <v>2561</v>
      </c>
      <c r="V1655">
        <v>43336</v>
      </c>
    </row>
    <row r="1656" spans="1:22" ht="15.75" customHeight="1" x14ac:dyDescent="0.2">
      <c r="A1656">
        <v>43336.616030763893</v>
      </c>
      <c r="B1656" t="s">
        <v>15</v>
      </c>
      <c r="C1656" t="s">
        <v>3138</v>
      </c>
      <c r="D1656">
        <v>56</v>
      </c>
      <c r="E1656">
        <v>161</v>
      </c>
      <c r="F1656">
        <v>5</v>
      </c>
      <c r="G1656" t="s">
        <v>70</v>
      </c>
      <c r="H1656" t="s">
        <v>26</v>
      </c>
      <c r="I1656" t="s">
        <v>0</v>
      </c>
      <c r="K1656" t="s">
        <v>27</v>
      </c>
      <c r="L1656" t="s">
        <v>17</v>
      </c>
      <c r="M1656" t="s">
        <v>289</v>
      </c>
      <c r="N1656" t="s">
        <v>19</v>
      </c>
      <c r="O1656">
        <v>0</v>
      </c>
      <c r="P1656" t="s">
        <v>213</v>
      </c>
      <c r="Q1656" t="s">
        <v>21</v>
      </c>
      <c r="R1656" t="s">
        <v>3139</v>
      </c>
      <c r="S1656" t="s">
        <v>375</v>
      </c>
      <c r="U1656" t="s">
        <v>3088</v>
      </c>
      <c r="V1656">
        <v>43332</v>
      </c>
    </row>
    <row r="1657" spans="1:22" ht="15.75" customHeight="1" x14ac:dyDescent="0.2">
      <c r="A1657">
        <v>43336.616847372687</v>
      </c>
      <c r="B1657" t="s">
        <v>15</v>
      </c>
      <c r="C1657" t="s">
        <v>3140</v>
      </c>
      <c r="D1657">
        <v>43</v>
      </c>
      <c r="E1657" t="s">
        <v>284</v>
      </c>
      <c r="F1657">
        <v>5</v>
      </c>
      <c r="G1657" t="s">
        <v>70</v>
      </c>
      <c r="H1657" t="s">
        <v>26</v>
      </c>
      <c r="I1657" t="s">
        <v>0</v>
      </c>
      <c r="K1657" t="s">
        <v>50</v>
      </c>
      <c r="L1657" t="s">
        <v>17</v>
      </c>
      <c r="M1657" t="s">
        <v>289</v>
      </c>
      <c r="N1657" t="s">
        <v>19</v>
      </c>
      <c r="O1657">
        <v>0</v>
      </c>
      <c r="P1657" t="s">
        <v>141</v>
      </c>
      <c r="Q1657" t="s">
        <v>21</v>
      </c>
      <c r="R1657" t="s">
        <v>3141</v>
      </c>
      <c r="S1657" t="s">
        <v>375</v>
      </c>
      <c r="U1657" t="s">
        <v>2852</v>
      </c>
      <c r="V1657">
        <v>43332</v>
      </c>
    </row>
    <row r="1658" spans="1:22" ht="15.75" customHeight="1" x14ac:dyDescent="0.2">
      <c r="A1658">
        <v>43336.617718090274</v>
      </c>
      <c r="B1658" t="s">
        <v>36</v>
      </c>
      <c r="C1658" t="s">
        <v>3142</v>
      </c>
      <c r="D1658">
        <v>58</v>
      </c>
      <c r="E1658">
        <v>98</v>
      </c>
      <c r="F1658">
        <v>5</v>
      </c>
      <c r="G1658" t="s">
        <v>70</v>
      </c>
      <c r="H1658" t="s">
        <v>26</v>
      </c>
      <c r="I1658" t="s">
        <v>0</v>
      </c>
      <c r="K1658" t="s">
        <v>27</v>
      </c>
      <c r="L1658" t="s">
        <v>57</v>
      </c>
      <c r="M1658" t="s">
        <v>289</v>
      </c>
      <c r="N1658" t="s">
        <v>19</v>
      </c>
      <c r="O1658">
        <v>0</v>
      </c>
      <c r="P1658" t="s">
        <v>20</v>
      </c>
      <c r="Q1658" t="s">
        <v>21</v>
      </c>
      <c r="R1658" t="s">
        <v>3143</v>
      </c>
      <c r="S1658" t="s">
        <v>375</v>
      </c>
      <c r="U1658" t="s">
        <v>3088</v>
      </c>
      <c r="V1658">
        <v>43332</v>
      </c>
    </row>
    <row r="1659" spans="1:22" ht="15.75" customHeight="1" x14ac:dyDescent="0.2">
      <c r="A1659">
        <v>43336.617922581019</v>
      </c>
      <c r="B1659" t="s">
        <v>15</v>
      </c>
      <c r="C1659" t="s">
        <v>3144</v>
      </c>
      <c r="D1659">
        <v>52</v>
      </c>
      <c r="E1659" t="s">
        <v>3145</v>
      </c>
      <c r="F1659">
        <v>7</v>
      </c>
      <c r="G1659" t="s">
        <v>99</v>
      </c>
      <c r="H1659" t="s">
        <v>26</v>
      </c>
      <c r="I1659" t="s">
        <v>0</v>
      </c>
      <c r="K1659" t="s">
        <v>103</v>
      </c>
      <c r="L1659" t="s">
        <v>28</v>
      </c>
      <c r="M1659" t="s">
        <v>18</v>
      </c>
      <c r="N1659" t="s">
        <v>285</v>
      </c>
      <c r="O1659">
        <v>2000</v>
      </c>
      <c r="P1659" t="s">
        <v>3146</v>
      </c>
      <c r="Q1659" t="s">
        <v>21</v>
      </c>
      <c r="R1659" t="s">
        <v>3147</v>
      </c>
      <c r="S1659" t="s">
        <v>3148</v>
      </c>
      <c r="U1659" t="s">
        <v>3061</v>
      </c>
      <c r="V1659">
        <v>43336</v>
      </c>
    </row>
    <row r="1660" spans="1:22" ht="15.75" customHeight="1" x14ac:dyDescent="0.2">
      <c r="A1660">
        <v>43336.618337499996</v>
      </c>
      <c r="B1660" t="s">
        <v>15</v>
      </c>
      <c r="C1660" t="s">
        <v>3144</v>
      </c>
      <c r="D1660">
        <v>52</v>
      </c>
      <c r="E1660" t="s">
        <v>3145</v>
      </c>
      <c r="F1660">
        <v>7</v>
      </c>
      <c r="G1660" t="s">
        <v>99</v>
      </c>
      <c r="H1660" t="s">
        <v>26</v>
      </c>
      <c r="I1660" t="s">
        <v>0</v>
      </c>
      <c r="K1660" t="s">
        <v>103</v>
      </c>
      <c r="L1660" t="s">
        <v>28</v>
      </c>
      <c r="M1660" t="s">
        <v>18</v>
      </c>
      <c r="N1660" t="s">
        <v>285</v>
      </c>
      <c r="O1660">
        <v>2000</v>
      </c>
      <c r="P1660" t="s">
        <v>3146</v>
      </c>
      <c r="Q1660" t="s">
        <v>21</v>
      </c>
      <c r="R1660" t="s">
        <v>3147</v>
      </c>
      <c r="S1660" t="s">
        <v>3148</v>
      </c>
      <c r="U1660" t="s">
        <v>3061</v>
      </c>
      <c r="V1660">
        <v>43336</v>
      </c>
    </row>
    <row r="1661" spans="1:22" ht="15.75" customHeight="1" x14ac:dyDescent="0.2">
      <c r="A1661">
        <v>43336.618681307868</v>
      </c>
      <c r="B1661" t="s">
        <v>36</v>
      </c>
      <c r="C1661" t="s">
        <v>3149</v>
      </c>
      <c r="D1661">
        <v>54</v>
      </c>
      <c r="E1661">
        <v>121</v>
      </c>
      <c r="F1661">
        <v>5</v>
      </c>
      <c r="G1661" t="s">
        <v>70</v>
      </c>
      <c r="H1661" t="s">
        <v>26</v>
      </c>
      <c r="I1661" t="s">
        <v>0</v>
      </c>
      <c r="K1661" t="s">
        <v>103</v>
      </c>
      <c r="L1661" t="s">
        <v>17</v>
      </c>
      <c r="M1661" t="s">
        <v>29</v>
      </c>
      <c r="N1661" t="s">
        <v>19</v>
      </c>
      <c r="O1661">
        <v>0</v>
      </c>
      <c r="P1661" t="s">
        <v>20</v>
      </c>
      <c r="Q1661" t="s">
        <v>21</v>
      </c>
      <c r="R1661" t="s">
        <v>3150</v>
      </c>
      <c r="S1661" t="s">
        <v>375</v>
      </c>
      <c r="U1661" t="s">
        <v>2852</v>
      </c>
      <c r="V1661">
        <v>43332</v>
      </c>
    </row>
    <row r="1662" spans="1:22" ht="15.75" customHeight="1" x14ac:dyDescent="0.2">
      <c r="A1662">
        <v>43336.619877974532</v>
      </c>
      <c r="B1662" t="s">
        <v>36</v>
      </c>
      <c r="C1662" t="s">
        <v>3151</v>
      </c>
      <c r="D1662">
        <v>30</v>
      </c>
      <c r="E1662">
        <v>91</v>
      </c>
      <c r="F1662">
        <v>5</v>
      </c>
      <c r="G1662" t="s">
        <v>70</v>
      </c>
      <c r="H1662" t="s">
        <v>26</v>
      </c>
      <c r="I1662" t="s">
        <v>0</v>
      </c>
      <c r="K1662" t="s">
        <v>50</v>
      </c>
      <c r="L1662" t="s">
        <v>57</v>
      </c>
      <c r="M1662" t="s">
        <v>289</v>
      </c>
      <c r="N1662" t="s">
        <v>19</v>
      </c>
      <c r="O1662">
        <v>0</v>
      </c>
      <c r="P1662" t="s">
        <v>20</v>
      </c>
      <c r="Q1662" t="s">
        <v>21</v>
      </c>
      <c r="R1662" t="s">
        <v>3152</v>
      </c>
      <c r="S1662" t="s">
        <v>375</v>
      </c>
      <c r="U1662" t="s">
        <v>3088</v>
      </c>
      <c r="V1662">
        <v>43332</v>
      </c>
    </row>
    <row r="1663" spans="1:22" ht="15.75" customHeight="1" x14ac:dyDescent="0.2">
      <c r="A1663">
        <v>43336.6205003125</v>
      </c>
      <c r="B1663" t="s">
        <v>36</v>
      </c>
      <c r="C1663" t="s">
        <v>3153</v>
      </c>
      <c r="D1663">
        <v>56</v>
      </c>
      <c r="E1663" t="s">
        <v>3154</v>
      </c>
      <c r="F1663">
        <v>5</v>
      </c>
      <c r="G1663" t="s">
        <v>99</v>
      </c>
      <c r="H1663" t="s">
        <v>26</v>
      </c>
      <c r="I1663" t="s">
        <v>0</v>
      </c>
      <c r="K1663" t="s">
        <v>103</v>
      </c>
      <c r="L1663" t="s">
        <v>57</v>
      </c>
      <c r="M1663" t="s">
        <v>457</v>
      </c>
      <c r="N1663" t="s">
        <v>19</v>
      </c>
      <c r="O1663">
        <v>0</v>
      </c>
      <c r="P1663" t="s">
        <v>200</v>
      </c>
      <c r="Q1663" t="s">
        <v>21</v>
      </c>
      <c r="R1663" t="s">
        <v>3155</v>
      </c>
      <c r="S1663" t="s">
        <v>3148</v>
      </c>
      <c r="U1663" t="s">
        <v>3061</v>
      </c>
      <c r="V1663">
        <v>43336</v>
      </c>
    </row>
    <row r="1664" spans="1:22" ht="15.75" customHeight="1" x14ac:dyDescent="0.2">
      <c r="A1664">
        <v>43336.6208343287</v>
      </c>
      <c r="B1664" t="s">
        <v>15</v>
      </c>
      <c r="C1664" t="s">
        <v>3156</v>
      </c>
      <c r="D1664">
        <v>39</v>
      </c>
      <c r="E1664" t="s">
        <v>3157</v>
      </c>
      <c r="F1664">
        <v>5</v>
      </c>
      <c r="G1664" t="s">
        <v>70</v>
      </c>
      <c r="H1664" t="s">
        <v>26</v>
      </c>
      <c r="I1664" t="s">
        <v>0</v>
      </c>
      <c r="K1664" t="s">
        <v>103</v>
      </c>
      <c r="L1664" t="s">
        <v>17</v>
      </c>
      <c r="M1664" t="s">
        <v>87</v>
      </c>
      <c r="N1664" t="s">
        <v>19</v>
      </c>
      <c r="O1664">
        <v>0</v>
      </c>
      <c r="P1664" t="s">
        <v>141</v>
      </c>
      <c r="Q1664" t="s">
        <v>21</v>
      </c>
      <c r="R1664" t="s">
        <v>3158</v>
      </c>
      <c r="S1664" t="s">
        <v>375</v>
      </c>
      <c r="U1664" t="s">
        <v>3088</v>
      </c>
      <c r="V1664">
        <v>43332</v>
      </c>
    </row>
    <row r="1665" spans="1:22" ht="15.75" customHeight="1" x14ac:dyDescent="0.2">
      <c r="A1665">
        <v>43336.621630671296</v>
      </c>
      <c r="B1665" t="s">
        <v>36</v>
      </c>
      <c r="C1665" t="s">
        <v>3159</v>
      </c>
      <c r="D1665">
        <v>52</v>
      </c>
      <c r="E1665">
        <v>35</v>
      </c>
      <c r="F1665">
        <v>5</v>
      </c>
      <c r="G1665" t="s">
        <v>70</v>
      </c>
      <c r="H1665" t="s">
        <v>26</v>
      </c>
      <c r="I1665" t="s">
        <v>0</v>
      </c>
      <c r="K1665" t="s">
        <v>27</v>
      </c>
      <c r="L1665" t="s">
        <v>57</v>
      </c>
      <c r="M1665" t="s">
        <v>457</v>
      </c>
      <c r="N1665" t="s">
        <v>19</v>
      </c>
      <c r="O1665">
        <v>0</v>
      </c>
      <c r="P1665" t="s">
        <v>141</v>
      </c>
      <c r="Q1665" t="s">
        <v>21</v>
      </c>
      <c r="R1665" t="s">
        <v>3160</v>
      </c>
      <c r="S1665" t="s">
        <v>375</v>
      </c>
      <c r="U1665" t="s">
        <v>3088</v>
      </c>
      <c r="V1665">
        <v>43332</v>
      </c>
    </row>
    <row r="1666" spans="1:22" ht="15.75" customHeight="1" x14ac:dyDescent="0.2">
      <c r="A1666">
        <v>43336.622906585646</v>
      </c>
      <c r="B1666" t="s">
        <v>15</v>
      </c>
      <c r="C1666" t="s">
        <v>3161</v>
      </c>
      <c r="D1666">
        <v>69</v>
      </c>
      <c r="E1666">
        <v>2</v>
      </c>
      <c r="F1666">
        <v>5</v>
      </c>
      <c r="G1666" t="s">
        <v>70</v>
      </c>
      <c r="H1666" t="s">
        <v>26</v>
      </c>
      <c r="I1666" t="s">
        <v>0</v>
      </c>
      <c r="K1666" t="s">
        <v>27</v>
      </c>
      <c r="L1666" t="s">
        <v>17</v>
      </c>
      <c r="M1666" t="s">
        <v>289</v>
      </c>
      <c r="N1666" t="s">
        <v>19</v>
      </c>
      <c r="O1666">
        <v>0</v>
      </c>
      <c r="P1666" t="s">
        <v>101</v>
      </c>
      <c r="Q1666" t="s">
        <v>21</v>
      </c>
      <c r="R1666" t="s">
        <v>3162</v>
      </c>
      <c r="S1666" t="s">
        <v>375</v>
      </c>
      <c r="U1666" t="s">
        <v>3088</v>
      </c>
      <c r="V1666">
        <v>43332</v>
      </c>
    </row>
    <row r="1667" spans="1:22" ht="15.75" customHeight="1" x14ac:dyDescent="0.2">
      <c r="A1667">
        <v>43336.624120115739</v>
      </c>
      <c r="B1667" t="s">
        <v>15</v>
      </c>
      <c r="C1667" t="s">
        <v>3163</v>
      </c>
      <c r="D1667">
        <v>52</v>
      </c>
      <c r="E1667" t="s">
        <v>444</v>
      </c>
      <c r="F1667">
        <v>6</v>
      </c>
      <c r="G1667" t="s">
        <v>70</v>
      </c>
      <c r="H1667" t="s">
        <v>26</v>
      </c>
      <c r="I1667" t="s">
        <v>0</v>
      </c>
      <c r="K1667" t="s">
        <v>27</v>
      </c>
      <c r="L1667" t="s">
        <v>17</v>
      </c>
      <c r="M1667" t="s">
        <v>289</v>
      </c>
      <c r="N1667" t="s">
        <v>19</v>
      </c>
      <c r="O1667">
        <v>0</v>
      </c>
      <c r="P1667" t="s">
        <v>30</v>
      </c>
      <c r="Q1667" t="s">
        <v>21</v>
      </c>
      <c r="R1667" t="s">
        <v>3164</v>
      </c>
      <c r="S1667" t="s">
        <v>375</v>
      </c>
      <c r="U1667" t="s">
        <v>3088</v>
      </c>
      <c r="V1667">
        <v>43332</v>
      </c>
    </row>
    <row r="1668" spans="1:22" ht="15.75" customHeight="1" x14ac:dyDescent="0.2">
      <c r="A1668">
        <v>43336.624550497683</v>
      </c>
      <c r="B1668" t="s">
        <v>36</v>
      </c>
      <c r="C1668" t="s">
        <v>3165</v>
      </c>
      <c r="D1668">
        <v>31</v>
      </c>
      <c r="E1668" t="s">
        <v>3166</v>
      </c>
      <c r="F1668">
        <v>7</v>
      </c>
      <c r="G1668" t="s">
        <v>99</v>
      </c>
      <c r="H1668" t="s">
        <v>26</v>
      </c>
      <c r="I1668" t="s">
        <v>0</v>
      </c>
      <c r="K1668" t="s">
        <v>103</v>
      </c>
      <c r="L1668" t="s">
        <v>57</v>
      </c>
      <c r="M1668" t="s">
        <v>457</v>
      </c>
      <c r="N1668" t="s">
        <v>19</v>
      </c>
      <c r="O1668">
        <v>0</v>
      </c>
      <c r="P1668" t="s">
        <v>54</v>
      </c>
      <c r="Q1668" t="s">
        <v>21</v>
      </c>
      <c r="R1668" t="s">
        <v>3167</v>
      </c>
      <c r="S1668" t="s">
        <v>3168</v>
      </c>
      <c r="U1668" t="s">
        <v>3064</v>
      </c>
      <c r="V1668">
        <v>43336</v>
      </c>
    </row>
    <row r="1669" spans="1:22" ht="15.75" customHeight="1" x14ac:dyDescent="0.2">
      <c r="A1669">
        <v>43336.624587928236</v>
      </c>
      <c r="B1669" t="s">
        <v>15</v>
      </c>
      <c r="C1669" t="s">
        <v>3169</v>
      </c>
      <c r="D1669">
        <v>31</v>
      </c>
      <c r="E1669">
        <v>38</v>
      </c>
      <c r="F1669">
        <v>3</v>
      </c>
      <c r="G1669" s="4" t="s">
        <v>34</v>
      </c>
      <c r="H1669" t="s">
        <v>26</v>
      </c>
      <c r="I1669" t="s">
        <v>0</v>
      </c>
      <c r="K1669" t="s">
        <v>50</v>
      </c>
      <c r="L1669" t="s">
        <v>28</v>
      </c>
      <c r="M1669" t="s">
        <v>94</v>
      </c>
      <c r="N1669" t="s">
        <v>39</v>
      </c>
      <c r="O1669">
        <v>1000</v>
      </c>
      <c r="P1669" t="s">
        <v>294</v>
      </c>
      <c r="Q1669" t="s">
        <v>21</v>
      </c>
      <c r="R1669" t="s">
        <v>2561</v>
      </c>
      <c r="S1669" t="s">
        <v>780</v>
      </c>
      <c r="U1669" t="s">
        <v>2561</v>
      </c>
      <c r="V1669">
        <v>43336</v>
      </c>
    </row>
    <row r="1670" spans="1:22" ht="15.75" customHeight="1" x14ac:dyDescent="0.2">
      <c r="A1670">
        <v>43336.625395844909</v>
      </c>
      <c r="B1670" t="s">
        <v>36</v>
      </c>
      <c r="C1670" t="s">
        <v>3170</v>
      </c>
      <c r="D1670">
        <v>54</v>
      </c>
      <c r="E1670">
        <v>98</v>
      </c>
      <c r="F1670">
        <v>6</v>
      </c>
      <c r="G1670" t="s">
        <v>70</v>
      </c>
      <c r="H1670" t="s">
        <v>26</v>
      </c>
      <c r="I1670" t="s">
        <v>0</v>
      </c>
      <c r="K1670" t="s">
        <v>27</v>
      </c>
      <c r="L1670" t="s">
        <v>57</v>
      </c>
      <c r="M1670" t="s">
        <v>289</v>
      </c>
      <c r="N1670" t="s">
        <v>19</v>
      </c>
      <c r="O1670">
        <v>0</v>
      </c>
      <c r="P1670" t="s">
        <v>101</v>
      </c>
      <c r="Q1670" t="s">
        <v>21</v>
      </c>
      <c r="R1670" t="s">
        <v>3171</v>
      </c>
      <c r="S1670" t="s">
        <v>375</v>
      </c>
      <c r="U1670" t="s">
        <v>3088</v>
      </c>
      <c r="V1670">
        <v>43332</v>
      </c>
    </row>
    <row r="1671" spans="1:22" ht="15.75" customHeight="1" x14ac:dyDescent="0.2">
      <c r="A1671">
        <v>43336.626419143518</v>
      </c>
      <c r="B1671" t="s">
        <v>36</v>
      </c>
      <c r="C1671" t="s">
        <v>3172</v>
      </c>
      <c r="D1671">
        <v>44</v>
      </c>
      <c r="E1671" t="s">
        <v>3173</v>
      </c>
      <c r="F1671">
        <v>6</v>
      </c>
      <c r="G1671" t="s">
        <v>70</v>
      </c>
      <c r="H1671" t="s">
        <v>26</v>
      </c>
      <c r="I1671" t="s">
        <v>0</v>
      </c>
      <c r="K1671" t="s">
        <v>27</v>
      </c>
      <c r="L1671" t="s">
        <v>57</v>
      </c>
      <c r="M1671" t="s">
        <v>289</v>
      </c>
      <c r="N1671" t="s">
        <v>19</v>
      </c>
      <c r="O1671">
        <v>0</v>
      </c>
      <c r="P1671" t="s">
        <v>101</v>
      </c>
      <c r="Q1671" t="s">
        <v>21</v>
      </c>
      <c r="R1671" t="s">
        <v>3174</v>
      </c>
      <c r="S1671" t="s">
        <v>375</v>
      </c>
      <c r="U1671" t="s">
        <v>3088</v>
      </c>
      <c r="V1671">
        <v>43332</v>
      </c>
    </row>
    <row r="1672" spans="1:22" ht="15.75" customHeight="1" x14ac:dyDescent="0.2">
      <c r="A1672">
        <v>43336.628054745372</v>
      </c>
      <c r="B1672" t="s">
        <v>36</v>
      </c>
      <c r="C1672" t="s">
        <v>3175</v>
      </c>
      <c r="D1672">
        <v>55</v>
      </c>
      <c r="E1672">
        <v>44</v>
      </c>
      <c r="F1672">
        <v>6</v>
      </c>
      <c r="G1672" t="s">
        <v>70</v>
      </c>
      <c r="H1672" t="s">
        <v>26</v>
      </c>
      <c r="I1672" t="s">
        <v>0</v>
      </c>
      <c r="K1672" t="s">
        <v>27</v>
      </c>
      <c r="L1672" t="s">
        <v>57</v>
      </c>
      <c r="M1672" t="s">
        <v>457</v>
      </c>
      <c r="N1672" t="s">
        <v>19</v>
      </c>
      <c r="O1672">
        <v>0</v>
      </c>
      <c r="P1672" t="s">
        <v>101</v>
      </c>
      <c r="Q1672" t="s">
        <v>21</v>
      </c>
      <c r="R1672" t="s">
        <v>3176</v>
      </c>
      <c r="S1672" t="s">
        <v>375</v>
      </c>
      <c r="U1672" t="s">
        <v>3088</v>
      </c>
      <c r="V1672">
        <v>43332</v>
      </c>
    </row>
    <row r="1673" spans="1:22" ht="15.75" customHeight="1" x14ac:dyDescent="0.2">
      <c r="A1673">
        <v>43336.630458171298</v>
      </c>
      <c r="B1673" t="s">
        <v>36</v>
      </c>
      <c r="C1673" t="s">
        <v>3177</v>
      </c>
      <c r="D1673">
        <v>55</v>
      </c>
      <c r="E1673">
        <v>6</v>
      </c>
      <c r="F1673">
        <v>2</v>
      </c>
      <c r="G1673" s="4" t="s">
        <v>26</v>
      </c>
      <c r="H1673" t="s">
        <v>26</v>
      </c>
      <c r="I1673" t="s">
        <v>0</v>
      </c>
      <c r="K1673" t="s">
        <v>27</v>
      </c>
      <c r="L1673" t="s">
        <v>57</v>
      </c>
      <c r="M1673" t="s">
        <v>289</v>
      </c>
      <c r="N1673" t="s">
        <v>19</v>
      </c>
      <c r="O1673">
        <v>0</v>
      </c>
      <c r="P1673" t="s">
        <v>294</v>
      </c>
      <c r="Q1673" t="s">
        <v>21</v>
      </c>
      <c r="R1673" t="s">
        <v>3178</v>
      </c>
      <c r="S1673" t="s">
        <v>375</v>
      </c>
      <c r="U1673" t="s">
        <v>3088</v>
      </c>
      <c r="V1673">
        <v>43332</v>
      </c>
    </row>
    <row r="1674" spans="1:22" ht="15.75" customHeight="1" x14ac:dyDescent="0.2">
      <c r="A1674">
        <v>43336.631198055555</v>
      </c>
      <c r="B1674" t="s">
        <v>36</v>
      </c>
      <c r="C1674" t="s">
        <v>3179</v>
      </c>
      <c r="D1674">
        <v>62</v>
      </c>
      <c r="E1674">
        <v>136</v>
      </c>
      <c r="F1674">
        <v>6</v>
      </c>
      <c r="G1674" t="s">
        <v>323</v>
      </c>
      <c r="H1674" t="s">
        <v>26</v>
      </c>
      <c r="I1674" t="s">
        <v>0</v>
      </c>
      <c r="K1674" t="s">
        <v>27</v>
      </c>
      <c r="L1674" t="s">
        <v>57</v>
      </c>
      <c r="M1674" t="s">
        <v>457</v>
      </c>
      <c r="N1674" t="s">
        <v>19</v>
      </c>
      <c r="O1674">
        <v>0</v>
      </c>
      <c r="P1674" t="s">
        <v>213</v>
      </c>
      <c r="Q1674" t="s">
        <v>21</v>
      </c>
      <c r="R1674" t="s">
        <v>3180</v>
      </c>
      <c r="S1674" t="s">
        <v>291</v>
      </c>
      <c r="U1674" t="s">
        <v>3181</v>
      </c>
      <c r="V1674">
        <v>43336</v>
      </c>
    </row>
    <row r="1675" spans="1:22" ht="15.75" customHeight="1" x14ac:dyDescent="0.2">
      <c r="A1675">
        <v>43336.631514131943</v>
      </c>
      <c r="B1675" t="s">
        <v>36</v>
      </c>
      <c r="C1675" t="s">
        <v>3182</v>
      </c>
      <c r="D1675">
        <v>56</v>
      </c>
      <c r="E1675">
        <v>30</v>
      </c>
      <c r="F1675">
        <v>6</v>
      </c>
      <c r="G1675" t="s">
        <v>70</v>
      </c>
      <c r="H1675" t="s">
        <v>26</v>
      </c>
      <c r="I1675" t="s">
        <v>0</v>
      </c>
      <c r="K1675" t="s">
        <v>103</v>
      </c>
      <c r="L1675" t="s">
        <v>57</v>
      </c>
      <c r="M1675" t="s">
        <v>457</v>
      </c>
      <c r="N1675" t="s">
        <v>19</v>
      </c>
      <c r="O1675">
        <v>0</v>
      </c>
      <c r="P1675" t="s">
        <v>3183</v>
      </c>
      <c r="Q1675" t="s">
        <v>21</v>
      </c>
      <c r="R1675" t="s">
        <v>3184</v>
      </c>
      <c r="S1675" t="s">
        <v>375</v>
      </c>
      <c r="U1675" t="s">
        <v>2852</v>
      </c>
      <c r="V1675">
        <v>43332</v>
      </c>
    </row>
    <row r="1676" spans="1:22" ht="15.75" customHeight="1" x14ac:dyDescent="0.2">
      <c r="A1676">
        <v>43336.632696469911</v>
      </c>
      <c r="B1676" t="s">
        <v>36</v>
      </c>
      <c r="C1676" t="s">
        <v>3185</v>
      </c>
      <c r="D1676">
        <v>36</v>
      </c>
      <c r="E1676" t="s">
        <v>2151</v>
      </c>
      <c r="F1676">
        <v>6</v>
      </c>
      <c r="G1676" t="s">
        <v>70</v>
      </c>
      <c r="H1676" t="s">
        <v>26</v>
      </c>
      <c r="I1676" t="s">
        <v>0</v>
      </c>
      <c r="K1676" t="s">
        <v>27</v>
      </c>
      <c r="L1676" t="s">
        <v>57</v>
      </c>
      <c r="M1676" t="s">
        <v>457</v>
      </c>
      <c r="N1676" t="s">
        <v>19</v>
      </c>
      <c r="O1676">
        <v>0</v>
      </c>
      <c r="P1676" t="s">
        <v>30</v>
      </c>
      <c r="Q1676" t="s">
        <v>21</v>
      </c>
      <c r="R1676" t="s">
        <v>3186</v>
      </c>
      <c r="S1676" t="s">
        <v>375</v>
      </c>
      <c r="U1676" t="s">
        <v>3088</v>
      </c>
      <c r="V1676">
        <v>43332</v>
      </c>
    </row>
    <row r="1677" spans="1:22" ht="15.75" customHeight="1" x14ac:dyDescent="0.2">
      <c r="A1677">
        <v>43336.632827685185</v>
      </c>
      <c r="B1677" t="s">
        <v>15</v>
      </c>
      <c r="C1677" t="s">
        <v>3187</v>
      </c>
      <c r="D1677">
        <v>39</v>
      </c>
      <c r="E1677" t="s">
        <v>2067</v>
      </c>
      <c r="F1677">
        <v>3</v>
      </c>
      <c r="G1677" s="4" t="s">
        <v>34</v>
      </c>
      <c r="H1677" t="s">
        <v>26</v>
      </c>
      <c r="I1677" t="s">
        <v>0</v>
      </c>
      <c r="K1677" t="s">
        <v>27</v>
      </c>
      <c r="L1677" t="s">
        <v>28</v>
      </c>
      <c r="M1677" t="s">
        <v>18</v>
      </c>
      <c r="N1677" t="s">
        <v>39</v>
      </c>
      <c r="O1677">
        <v>2000</v>
      </c>
      <c r="P1677" t="s">
        <v>20</v>
      </c>
      <c r="Q1677" t="s">
        <v>21</v>
      </c>
      <c r="R1677" t="s">
        <v>2561</v>
      </c>
      <c r="S1677" t="s">
        <v>780</v>
      </c>
      <c r="U1677" t="s">
        <v>2561</v>
      </c>
      <c r="V1677">
        <v>43336</v>
      </c>
    </row>
    <row r="1678" spans="1:22" ht="15.75" customHeight="1" x14ac:dyDescent="0.2">
      <c r="A1678">
        <v>43336.633816643516</v>
      </c>
      <c r="B1678" t="s">
        <v>36</v>
      </c>
      <c r="C1678" t="s">
        <v>3188</v>
      </c>
      <c r="D1678">
        <v>49</v>
      </c>
      <c r="E1678" t="s">
        <v>1542</v>
      </c>
      <c r="F1678">
        <v>6</v>
      </c>
      <c r="G1678" t="s">
        <v>70</v>
      </c>
      <c r="H1678" t="s">
        <v>26</v>
      </c>
      <c r="I1678" t="s">
        <v>0</v>
      </c>
      <c r="K1678" t="s">
        <v>27</v>
      </c>
      <c r="L1678" t="s">
        <v>57</v>
      </c>
      <c r="M1678" t="s">
        <v>457</v>
      </c>
      <c r="N1678" t="s">
        <v>19</v>
      </c>
      <c r="O1678">
        <v>0</v>
      </c>
      <c r="P1678" t="s">
        <v>141</v>
      </c>
      <c r="Q1678" t="s">
        <v>21</v>
      </c>
      <c r="R1678" t="s">
        <v>460</v>
      </c>
      <c r="S1678" t="s">
        <v>375</v>
      </c>
      <c r="U1678" t="s">
        <v>3088</v>
      </c>
      <c r="V1678">
        <v>43332</v>
      </c>
    </row>
    <row r="1679" spans="1:22" ht="15.75" customHeight="1" x14ac:dyDescent="0.2">
      <c r="A1679">
        <v>43336.635022025468</v>
      </c>
      <c r="B1679" t="s">
        <v>22</v>
      </c>
      <c r="C1679" t="s">
        <v>3189</v>
      </c>
      <c r="D1679">
        <v>37</v>
      </c>
      <c r="E1679" t="s">
        <v>3190</v>
      </c>
      <c r="F1679">
        <v>6</v>
      </c>
      <c r="G1679" t="s">
        <v>70</v>
      </c>
      <c r="H1679" t="s">
        <v>26</v>
      </c>
      <c r="I1679" t="s">
        <v>0</v>
      </c>
      <c r="K1679" t="s">
        <v>27</v>
      </c>
      <c r="L1679" t="s">
        <v>57</v>
      </c>
      <c r="M1679" t="s">
        <v>457</v>
      </c>
      <c r="N1679" t="s">
        <v>19</v>
      </c>
      <c r="O1679">
        <v>0</v>
      </c>
      <c r="P1679" t="s">
        <v>101</v>
      </c>
      <c r="Q1679" t="s">
        <v>21</v>
      </c>
      <c r="R1679" t="s">
        <v>3191</v>
      </c>
      <c r="S1679" t="s">
        <v>375</v>
      </c>
      <c r="U1679" t="s">
        <v>3088</v>
      </c>
      <c r="V1679">
        <v>43332</v>
      </c>
    </row>
    <row r="1680" spans="1:22" ht="15.75" customHeight="1" x14ac:dyDescent="0.2">
      <c r="A1680">
        <v>43336.636284745371</v>
      </c>
      <c r="B1680" t="s">
        <v>36</v>
      </c>
      <c r="C1680" t="s">
        <v>3057</v>
      </c>
      <c r="D1680">
        <v>57</v>
      </c>
      <c r="E1680">
        <v>27</v>
      </c>
      <c r="F1680">
        <v>6</v>
      </c>
      <c r="G1680" t="s">
        <v>70</v>
      </c>
      <c r="H1680" t="s">
        <v>26</v>
      </c>
      <c r="I1680" t="s">
        <v>0</v>
      </c>
      <c r="K1680" t="s">
        <v>27</v>
      </c>
      <c r="L1680" t="s">
        <v>57</v>
      </c>
      <c r="M1680" t="s">
        <v>457</v>
      </c>
      <c r="N1680" t="s">
        <v>19</v>
      </c>
      <c r="O1680">
        <v>0</v>
      </c>
      <c r="P1680" t="s">
        <v>141</v>
      </c>
      <c r="Q1680" t="s">
        <v>21</v>
      </c>
      <c r="R1680" t="s">
        <v>1290</v>
      </c>
      <c r="S1680" t="s">
        <v>375</v>
      </c>
      <c r="U1680" t="s">
        <v>3088</v>
      </c>
      <c r="V1680">
        <v>43332</v>
      </c>
    </row>
    <row r="1681" spans="1:22" ht="15.75" customHeight="1" x14ac:dyDescent="0.2">
      <c r="A1681">
        <v>43336.638324398147</v>
      </c>
      <c r="B1681" t="s">
        <v>22</v>
      </c>
      <c r="C1681" t="s">
        <v>3192</v>
      </c>
      <c r="D1681">
        <v>28</v>
      </c>
      <c r="E1681" t="s">
        <v>1561</v>
      </c>
      <c r="F1681">
        <v>6</v>
      </c>
      <c r="G1681" t="s">
        <v>70</v>
      </c>
      <c r="H1681" t="s">
        <v>26</v>
      </c>
      <c r="I1681" t="s">
        <v>0</v>
      </c>
      <c r="K1681" t="s">
        <v>50</v>
      </c>
      <c r="L1681" t="s">
        <v>57</v>
      </c>
      <c r="M1681" t="s">
        <v>457</v>
      </c>
      <c r="N1681" t="s">
        <v>19</v>
      </c>
      <c r="O1681">
        <v>0</v>
      </c>
      <c r="P1681" t="s">
        <v>101</v>
      </c>
      <c r="Q1681" t="s">
        <v>21</v>
      </c>
      <c r="R1681" t="s">
        <v>3193</v>
      </c>
      <c r="S1681" t="s">
        <v>375</v>
      </c>
      <c r="U1681" t="s">
        <v>3088</v>
      </c>
      <c r="V1681">
        <v>43332</v>
      </c>
    </row>
    <row r="1682" spans="1:22" ht="15.75" customHeight="1" x14ac:dyDescent="0.2">
      <c r="A1682">
        <v>43336.639767754634</v>
      </c>
      <c r="B1682" t="s">
        <v>22</v>
      </c>
      <c r="C1682" t="s">
        <v>3194</v>
      </c>
      <c r="D1682">
        <v>52</v>
      </c>
      <c r="E1682">
        <v>80</v>
      </c>
      <c r="F1682">
        <v>6</v>
      </c>
      <c r="G1682" t="s">
        <v>70</v>
      </c>
      <c r="H1682" t="s">
        <v>26</v>
      </c>
      <c r="I1682" t="s">
        <v>0</v>
      </c>
      <c r="K1682" t="s">
        <v>50</v>
      </c>
      <c r="L1682" t="s">
        <v>57</v>
      </c>
      <c r="M1682" t="s">
        <v>457</v>
      </c>
      <c r="N1682" t="s">
        <v>19</v>
      </c>
      <c r="O1682">
        <v>0</v>
      </c>
      <c r="P1682" t="s">
        <v>101</v>
      </c>
      <c r="Q1682" t="s">
        <v>21</v>
      </c>
      <c r="R1682" t="s">
        <v>3195</v>
      </c>
      <c r="S1682" t="s">
        <v>375</v>
      </c>
      <c r="U1682" t="s">
        <v>3088</v>
      </c>
      <c r="V1682">
        <v>43332</v>
      </c>
    </row>
    <row r="1683" spans="1:22" ht="15.75" customHeight="1" x14ac:dyDescent="0.2">
      <c r="A1683">
        <v>43336.640450902778</v>
      </c>
      <c r="B1683" t="s">
        <v>22</v>
      </c>
      <c r="C1683" t="s">
        <v>3196</v>
      </c>
      <c r="D1683">
        <v>26</v>
      </c>
      <c r="E1683" t="s">
        <v>3197</v>
      </c>
      <c r="F1683">
        <v>7</v>
      </c>
      <c r="G1683" t="s">
        <v>99</v>
      </c>
      <c r="H1683" t="s">
        <v>26</v>
      </c>
      <c r="I1683" t="s">
        <v>0</v>
      </c>
      <c r="K1683" t="s">
        <v>100</v>
      </c>
      <c r="L1683" t="s">
        <v>57</v>
      </c>
      <c r="M1683" t="s">
        <v>289</v>
      </c>
      <c r="N1683" t="s">
        <v>19</v>
      </c>
      <c r="O1683">
        <v>0</v>
      </c>
      <c r="P1683" t="s">
        <v>253</v>
      </c>
      <c r="Q1683" t="s">
        <v>152</v>
      </c>
      <c r="R1683" t="s">
        <v>3196</v>
      </c>
      <c r="S1683" t="s">
        <v>769</v>
      </c>
      <c r="U1683" t="s">
        <v>3198</v>
      </c>
      <c r="V1683">
        <v>43336</v>
      </c>
    </row>
    <row r="1684" spans="1:22" ht="15.75" customHeight="1" x14ac:dyDescent="0.2">
      <c r="A1684">
        <v>43336.640832719902</v>
      </c>
      <c r="B1684" t="s">
        <v>36</v>
      </c>
      <c r="C1684" t="s">
        <v>3199</v>
      </c>
      <c r="D1684">
        <v>54</v>
      </c>
      <c r="E1684">
        <v>85</v>
      </c>
      <c r="F1684">
        <v>6</v>
      </c>
      <c r="G1684" t="s">
        <v>70</v>
      </c>
      <c r="H1684" t="s">
        <v>26</v>
      </c>
      <c r="I1684" t="s">
        <v>0</v>
      </c>
      <c r="K1684" t="s">
        <v>27</v>
      </c>
      <c r="L1684" t="s">
        <v>57</v>
      </c>
      <c r="M1684" t="s">
        <v>457</v>
      </c>
      <c r="N1684" t="s">
        <v>19</v>
      </c>
      <c r="O1684">
        <v>0</v>
      </c>
      <c r="P1684" t="s">
        <v>101</v>
      </c>
      <c r="Q1684" t="s">
        <v>21</v>
      </c>
      <c r="R1684" t="s">
        <v>3200</v>
      </c>
      <c r="S1684" t="s">
        <v>375</v>
      </c>
      <c r="U1684" t="s">
        <v>3088</v>
      </c>
      <c r="V1684">
        <v>43332</v>
      </c>
    </row>
    <row r="1685" spans="1:22" ht="15.75" customHeight="1" x14ac:dyDescent="0.2">
      <c r="A1685">
        <v>43336.6419040162</v>
      </c>
      <c r="B1685" t="s">
        <v>36</v>
      </c>
      <c r="C1685" t="s">
        <v>3201</v>
      </c>
      <c r="D1685">
        <v>36</v>
      </c>
      <c r="E1685" t="s">
        <v>2067</v>
      </c>
      <c r="F1685">
        <v>3</v>
      </c>
      <c r="G1685" s="4" t="s">
        <v>34</v>
      </c>
      <c r="H1685" t="s">
        <v>26</v>
      </c>
      <c r="I1685" t="s">
        <v>0</v>
      </c>
      <c r="K1685" t="s">
        <v>27</v>
      </c>
      <c r="L1685" t="s">
        <v>57</v>
      </c>
      <c r="M1685" t="s">
        <v>457</v>
      </c>
      <c r="N1685" t="s">
        <v>19</v>
      </c>
      <c r="O1685">
        <v>0</v>
      </c>
      <c r="P1685" t="s">
        <v>20</v>
      </c>
      <c r="Q1685" t="s">
        <v>21</v>
      </c>
      <c r="R1685" t="s">
        <v>2561</v>
      </c>
      <c r="S1685" t="s">
        <v>780</v>
      </c>
      <c r="U1685" t="s">
        <v>2561</v>
      </c>
      <c r="V1685">
        <v>43336</v>
      </c>
    </row>
    <row r="1686" spans="1:22" ht="15.75" customHeight="1" x14ac:dyDescent="0.2">
      <c r="A1686">
        <v>43336.642134629627</v>
      </c>
      <c r="B1686" t="s">
        <v>22</v>
      </c>
      <c r="C1686" t="s">
        <v>3202</v>
      </c>
      <c r="D1686">
        <v>26</v>
      </c>
      <c r="E1686">
        <v>76</v>
      </c>
      <c r="F1686">
        <v>6</v>
      </c>
      <c r="G1686" t="s">
        <v>70</v>
      </c>
      <c r="H1686" t="s">
        <v>26</v>
      </c>
      <c r="I1686" t="s">
        <v>0</v>
      </c>
      <c r="K1686" t="s">
        <v>27</v>
      </c>
      <c r="L1686" t="s">
        <v>57</v>
      </c>
      <c r="M1686" t="s">
        <v>457</v>
      </c>
      <c r="N1686" t="s">
        <v>19</v>
      </c>
      <c r="O1686">
        <v>0</v>
      </c>
      <c r="P1686" t="s">
        <v>101</v>
      </c>
      <c r="Q1686" t="s">
        <v>21</v>
      </c>
      <c r="R1686" t="s">
        <v>3203</v>
      </c>
      <c r="S1686" t="s">
        <v>375</v>
      </c>
      <c r="U1686" t="s">
        <v>3088</v>
      </c>
      <c r="V1686">
        <v>43332</v>
      </c>
    </row>
    <row r="1687" spans="1:22" ht="15.75" customHeight="1" x14ac:dyDescent="0.2">
      <c r="A1687">
        <v>43336.643314004628</v>
      </c>
      <c r="B1687" t="s">
        <v>36</v>
      </c>
      <c r="C1687" t="s">
        <v>3204</v>
      </c>
      <c r="D1687">
        <v>59</v>
      </c>
      <c r="E1687">
        <v>93</v>
      </c>
      <c r="F1687">
        <v>6</v>
      </c>
      <c r="G1687" t="s">
        <v>70</v>
      </c>
      <c r="H1687" t="s">
        <v>26</v>
      </c>
      <c r="I1687" t="s">
        <v>0</v>
      </c>
      <c r="K1687" t="s">
        <v>100</v>
      </c>
      <c r="L1687" t="s">
        <v>17</v>
      </c>
      <c r="M1687" t="s">
        <v>289</v>
      </c>
      <c r="N1687" t="s">
        <v>19</v>
      </c>
      <c r="O1687">
        <v>0</v>
      </c>
      <c r="P1687" t="s">
        <v>101</v>
      </c>
      <c r="Q1687" t="s">
        <v>21</v>
      </c>
      <c r="R1687" t="s">
        <v>3205</v>
      </c>
      <c r="S1687" t="s">
        <v>375</v>
      </c>
      <c r="U1687" t="s">
        <v>2852</v>
      </c>
      <c r="V1687">
        <v>43332</v>
      </c>
    </row>
    <row r="1688" spans="1:22" ht="15.75" customHeight="1" x14ac:dyDescent="0.2">
      <c r="A1688">
        <v>43336.643324097226</v>
      </c>
      <c r="B1688" t="s">
        <v>15</v>
      </c>
      <c r="C1688" t="s">
        <v>3206</v>
      </c>
      <c r="D1688">
        <v>27</v>
      </c>
      <c r="E1688" t="s">
        <v>3207</v>
      </c>
      <c r="F1688">
        <v>7</v>
      </c>
      <c r="G1688" t="s">
        <v>99</v>
      </c>
      <c r="H1688" t="s">
        <v>26</v>
      </c>
      <c r="I1688" t="s">
        <v>0</v>
      </c>
      <c r="K1688" t="s">
        <v>50</v>
      </c>
      <c r="L1688" t="s">
        <v>17</v>
      </c>
      <c r="M1688" t="s">
        <v>29</v>
      </c>
      <c r="N1688" t="s">
        <v>51</v>
      </c>
      <c r="O1688">
        <v>100</v>
      </c>
      <c r="P1688" t="s">
        <v>253</v>
      </c>
      <c r="Q1688" t="s">
        <v>152</v>
      </c>
      <c r="R1688" t="s">
        <v>3196</v>
      </c>
      <c r="S1688" t="s">
        <v>769</v>
      </c>
      <c r="U1688" t="s">
        <v>3196</v>
      </c>
      <c r="V1688">
        <v>43335</v>
      </c>
    </row>
    <row r="1689" spans="1:22" ht="15.75" customHeight="1" x14ac:dyDescent="0.2">
      <c r="A1689">
        <v>43336.64382484954</v>
      </c>
      <c r="B1689" t="s">
        <v>22</v>
      </c>
      <c r="C1689" t="s">
        <v>3208</v>
      </c>
      <c r="D1689">
        <v>17</v>
      </c>
      <c r="E1689" t="s">
        <v>2067</v>
      </c>
      <c r="F1689">
        <v>3</v>
      </c>
      <c r="G1689" s="4" t="s">
        <v>34</v>
      </c>
      <c r="H1689" t="s">
        <v>26</v>
      </c>
      <c r="I1689" t="s">
        <v>0</v>
      </c>
      <c r="K1689" t="s">
        <v>293</v>
      </c>
      <c r="L1689" t="s">
        <v>57</v>
      </c>
      <c r="M1689" t="s">
        <v>457</v>
      </c>
      <c r="N1689" t="s">
        <v>19</v>
      </c>
      <c r="O1689">
        <v>0</v>
      </c>
      <c r="P1689" t="s">
        <v>20</v>
      </c>
      <c r="Q1689" t="s">
        <v>21</v>
      </c>
      <c r="R1689" t="s">
        <v>2561</v>
      </c>
      <c r="S1689" t="s">
        <v>780</v>
      </c>
      <c r="U1689" t="s">
        <v>2561</v>
      </c>
      <c r="V1689">
        <v>43336</v>
      </c>
    </row>
    <row r="1690" spans="1:22" ht="15.75" customHeight="1" x14ac:dyDescent="0.2">
      <c r="A1690">
        <v>43336.644827476848</v>
      </c>
      <c r="B1690" t="s">
        <v>36</v>
      </c>
      <c r="C1690" t="s">
        <v>3209</v>
      </c>
      <c r="D1690">
        <v>47</v>
      </c>
      <c r="E1690">
        <v>18</v>
      </c>
      <c r="F1690">
        <v>6</v>
      </c>
      <c r="G1690" t="s">
        <v>70</v>
      </c>
      <c r="H1690" t="s">
        <v>26</v>
      </c>
      <c r="I1690" t="s">
        <v>0</v>
      </c>
      <c r="K1690" t="s">
        <v>27</v>
      </c>
      <c r="L1690" t="s">
        <v>57</v>
      </c>
      <c r="M1690" t="s">
        <v>457</v>
      </c>
      <c r="N1690" t="s">
        <v>19</v>
      </c>
      <c r="O1690">
        <v>0</v>
      </c>
      <c r="P1690" t="s">
        <v>101</v>
      </c>
      <c r="Q1690" t="s">
        <v>21</v>
      </c>
      <c r="R1690" t="s">
        <v>3210</v>
      </c>
      <c r="S1690" t="s">
        <v>375</v>
      </c>
      <c r="U1690" t="s">
        <v>3088</v>
      </c>
      <c r="V1690">
        <v>43332</v>
      </c>
    </row>
    <row r="1691" spans="1:22" ht="15.75" customHeight="1" x14ac:dyDescent="0.2">
      <c r="A1691">
        <v>43336.646012453704</v>
      </c>
      <c r="B1691" t="s">
        <v>36</v>
      </c>
      <c r="C1691" t="s">
        <v>3211</v>
      </c>
      <c r="D1691">
        <v>57</v>
      </c>
      <c r="E1691">
        <v>36</v>
      </c>
      <c r="F1691">
        <v>6</v>
      </c>
      <c r="G1691" t="s">
        <v>70</v>
      </c>
      <c r="H1691" t="s">
        <v>26</v>
      </c>
      <c r="I1691" t="s">
        <v>0</v>
      </c>
      <c r="K1691" t="s">
        <v>100</v>
      </c>
      <c r="L1691" t="s">
        <v>57</v>
      </c>
      <c r="M1691" t="s">
        <v>457</v>
      </c>
      <c r="N1691" t="s">
        <v>19</v>
      </c>
      <c r="O1691" t="s">
        <v>3212</v>
      </c>
      <c r="P1691" t="s">
        <v>1555</v>
      </c>
      <c r="Q1691" t="s">
        <v>21</v>
      </c>
      <c r="R1691" t="s">
        <v>629</v>
      </c>
      <c r="S1691" t="s">
        <v>375</v>
      </c>
      <c r="U1691" t="s">
        <v>3088</v>
      </c>
      <c r="V1691">
        <v>43332</v>
      </c>
    </row>
    <row r="1692" spans="1:22" ht="15.75" customHeight="1" x14ac:dyDescent="0.2">
      <c r="A1692">
        <v>43336.649266898152</v>
      </c>
      <c r="B1692" t="s">
        <v>36</v>
      </c>
      <c r="C1692" t="s">
        <v>3213</v>
      </c>
      <c r="D1692">
        <v>50</v>
      </c>
      <c r="E1692" t="s">
        <v>3214</v>
      </c>
      <c r="F1692">
        <v>3</v>
      </c>
      <c r="G1692" s="4" t="s">
        <v>34</v>
      </c>
      <c r="H1692" t="s">
        <v>26</v>
      </c>
      <c r="I1692" t="s">
        <v>0</v>
      </c>
      <c r="K1692" t="s">
        <v>50</v>
      </c>
      <c r="L1692" t="s">
        <v>28</v>
      </c>
      <c r="M1692" t="s">
        <v>87</v>
      </c>
      <c r="N1692" t="s">
        <v>39</v>
      </c>
      <c r="O1692">
        <v>1000</v>
      </c>
      <c r="P1692" t="s">
        <v>294</v>
      </c>
      <c r="Q1692" t="s">
        <v>21</v>
      </c>
      <c r="R1692" t="s">
        <v>2561</v>
      </c>
      <c r="S1692" t="s">
        <v>780</v>
      </c>
      <c r="U1692" t="s">
        <v>2561</v>
      </c>
      <c r="V1692">
        <v>43336</v>
      </c>
    </row>
    <row r="1693" spans="1:22" ht="15.75" customHeight="1" x14ac:dyDescent="0.2">
      <c r="A1693">
        <v>43336.65123743056</v>
      </c>
      <c r="B1693" t="s">
        <v>15</v>
      </c>
      <c r="C1693" t="s">
        <v>3215</v>
      </c>
      <c r="D1693">
        <v>27</v>
      </c>
      <c r="E1693" t="s">
        <v>3214</v>
      </c>
      <c r="F1693">
        <v>3</v>
      </c>
      <c r="G1693" s="4" t="s">
        <v>34</v>
      </c>
      <c r="H1693" t="s">
        <v>26</v>
      </c>
      <c r="I1693" t="s">
        <v>0</v>
      </c>
      <c r="K1693" t="s">
        <v>50</v>
      </c>
      <c r="L1693" t="s">
        <v>57</v>
      </c>
      <c r="M1693" t="s">
        <v>457</v>
      </c>
      <c r="N1693" t="s">
        <v>19</v>
      </c>
      <c r="O1693">
        <v>0</v>
      </c>
      <c r="P1693" t="s">
        <v>20</v>
      </c>
      <c r="Q1693" t="s">
        <v>21</v>
      </c>
      <c r="R1693" t="s">
        <v>2561</v>
      </c>
      <c r="S1693" t="s">
        <v>780</v>
      </c>
      <c r="U1693" t="s">
        <v>3216</v>
      </c>
      <c r="V1693">
        <v>43336</v>
      </c>
    </row>
    <row r="1694" spans="1:22" ht="15.75" customHeight="1" x14ac:dyDescent="0.2">
      <c r="A1694">
        <v>43336.662770173614</v>
      </c>
      <c r="B1694" t="s">
        <v>22</v>
      </c>
      <c r="C1694" t="s">
        <v>3217</v>
      </c>
      <c r="D1694">
        <v>28</v>
      </c>
      <c r="E1694" t="s">
        <v>107</v>
      </c>
      <c r="F1694">
        <v>6</v>
      </c>
      <c r="G1694" t="s">
        <v>70</v>
      </c>
      <c r="H1694" t="s">
        <v>26</v>
      </c>
      <c r="I1694" t="s">
        <v>0</v>
      </c>
      <c r="K1694" t="s">
        <v>50</v>
      </c>
      <c r="L1694" t="s">
        <v>57</v>
      </c>
      <c r="M1694" t="s">
        <v>457</v>
      </c>
      <c r="N1694" t="s">
        <v>19</v>
      </c>
      <c r="O1694">
        <v>0</v>
      </c>
      <c r="P1694" t="s">
        <v>101</v>
      </c>
      <c r="Q1694" t="s">
        <v>21</v>
      </c>
      <c r="R1694" t="s">
        <v>1539</v>
      </c>
      <c r="S1694" t="s">
        <v>375</v>
      </c>
      <c r="U1694" t="s">
        <v>3088</v>
      </c>
      <c r="V1694">
        <v>43332</v>
      </c>
    </row>
    <row r="1695" spans="1:22" ht="15.75" customHeight="1" x14ac:dyDescent="0.2">
      <c r="A1695">
        <v>43336.664391620376</v>
      </c>
      <c r="B1695" t="s">
        <v>36</v>
      </c>
      <c r="C1695" t="s">
        <v>3218</v>
      </c>
      <c r="D1695">
        <v>55</v>
      </c>
      <c r="E1695">
        <v>45</v>
      </c>
      <c r="F1695">
        <v>3</v>
      </c>
      <c r="G1695" s="4" t="s">
        <v>34</v>
      </c>
      <c r="H1695" t="s">
        <v>26</v>
      </c>
      <c r="I1695" t="s">
        <v>0</v>
      </c>
      <c r="K1695" t="s">
        <v>50</v>
      </c>
      <c r="L1695" t="s">
        <v>28</v>
      </c>
      <c r="M1695" t="s">
        <v>94</v>
      </c>
      <c r="N1695" t="s">
        <v>39</v>
      </c>
      <c r="O1695">
        <v>500</v>
      </c>
      <c r="P1695" t="s">
        <v>20</v>
      </c>
      <c r="Q1695" t="s">
        <v>21</v>
      </c>
      <c r="R1695" t="s">
        <v>2561</v>
      </c>
      <c r="S1695" t="s">
        <v>780</v>
      </c>
      <c r="U1695" t="s">
        <v>2561</v>
      </c>
      <c r="V1695">
        <v>43336</v>
      </c>
    </row>
    <row r="1696" spans="1:22" ht="15.75" customHeight="1" x14ac:dyDescent="0.2">
      <c r="A1696">
        <v>43336.665403900464</v>
      </c>
      <c r="B1696" t="s">
        <v>36</v>
      </c>
      <c r="C1696" t="s">
        <v>3219</v>
      </c>
      <c r="D1696">
        <v>38</v>
      </c>
      <c r="E1696" t="s">
        <v>1789</v>
      </c>
      <c r="F1696">
        <v>6</v>
      </c>
      <c r="G1696" t="s">
        <v>70</v>
      </c>
      <c r="H1696" t="s">
        <v>26</v>
      </c>
      <c r="I1696" t="s">
        <v>0</v>
      </c>
      <c r="K1696" t="s">
        <v>50</v>
      </c>
      <c r="L1696" t="s">
        <v>57</v>
      </c>
      <c r="M1696" t="s">
        <v>457</v>
      </c>
      <c r="N1696" t="s">
        <v>19</v>
      </c>
      <c r="O1696">
        <v>0</v>
      </c>
      <c r="P1696" t="s">
        <v>141</v>
      </c>
      <c r="Q1696" t="s">
        <v>21</v>
      </c>
      <c r="R1696" t="s">
        <v>3220</v>
      </c>
      <c r="S1696" t="s">
        <v>375</v>
      </c>
      <c r="U1696" t="s">
        <v>3088</v>
      </c>
      <c r="V1696">
        <v>43332</v>
      </c>
    </row>
    <row r="1697" spans="1:22" ht="15.75" customHeight="1" x14ac:dyDescent="0.2">
      <c r="A1697">
        <v>43336.665712638889</v>
      </c>
      <c r="B1697" t="s">
        <v>15</v>
      </c>
      <c r="C1697" t="s">
        <v>3221</v>
      </c>
      <c r="D1697">
        <v>29</v>
      </c>
      <c r="E1697">
        <v>45</v>
      </c>
      <c r="F1697">
        <v>3</v>
      </c>
      <c r="G1697" s="4" t="s">
        <v>34</v>
      </c>
      <c r="H1697" t="s">
        <v>26</v>
      </c>
      <c r="I1697" t="s">
        <v>0</v>
      </c>
      <c r="K1697" t="s">
        <v>50</v>
      </c>
      <c r="L1697" t="s">
        <v>57</v>
      </c>
      <c r="M1697" t="s">
        <v>457</v>
      </c>
      <c r="N1697" t="s">
        <v>19</v>
      </c>
      <c r="O1697">
        <v>0</v>
      </c>
      <c r="P1697" t="s">
        <v>20</v>
      </c>
      <c r="Q1697" t="s">
        <v>21</v>
      </c>
      <c r="R1697" t="s">
        <v>2561</v>
      </c>
      <c r="S1697" t="s">
        <v>780</v>
      </c>
      <c r="U1697" t="s">
        <v>2561</v>
      </c>
      <c r="V1697">
        <v>43336</v>
      </c>
    </row>
    <row r="1698" spans="1:22" ht="15.75" customHeight="1" x14ac:dyDescent="0.2">
      <c r="A1698">
        <v>43336.66641341435</v>
      </c>
      <c r="B1698" t="s">
        <v>22</v>
      </c>
      <c r="C1698" t="s">
        <v>3222</v>
      </c>
      <c r="D1698">
        <v>36</v>
      </c>
      <c r="E1698" t="s">
        <v>3223</v>
      </c>
      <c r="F1698">
        <v>6</v>
      </c>
      <c r="G1698" t="s">
        <v>70</v>
      </c>
      <c r="H1698" t="s">
        <v>26</v>
      </c>
      <c r="I1698" t="s">
        <v>0</v>
      </c>
      <c r="K1698" t="s">
        <v>27</v>
      </c>
      <c r="L1698" t="s">
        <v>57</v>
      </c>
      <c r="M1698" t="s">
        <v>457</v>
      </c>
      <c r="N1698" t="s">
        <v>19</v>
      </c>
      <c r="O1698">
        <v>0</v>
      </c>
      <c r="P1698" t="s">
        <v>101</v>
      </c>
      <c r="Q1698" t="s">
        <v>21</v>
      </c>
      <c r="R1698" t="s">
        <v>3224</v>
      </c>
      <c r="S1698" t="s">
        <v>375</v>
      </c>
      <c r="U1698" t="s">
        <v>3225</v>
      </c>
      <c r="V1698">
        <v>43332</v>
      </c>
    </row>
    <row r="1699" spans="1:22" ht="15.75" customHeight="1" x14ac:dyDescent="0.2">
      <c r="A1699">
        <v>43336.668226273148</v>
      </c>
      <c r="B1699" t="s">
        <v>36</v>
      </c>
      <c r="C1699" t="s">
        <v>3226</v>
      </c>
      <c r="D1699">
        <v>43</v>
      </c>
      <c r="E1699" t="s">
        <v>3227</v>
      </c>
      <c r="F1699">
        <v>7</v>
      </c>
      <c r="G1699" t="s">
        <v>70</v>
      </c>
      <c r="H1699" t="s">
        <v>26</v>
      </c>
      <c r="I1699" t="s">
        <v>0</v>
      </c>
      <c r="K1699" t="s">
        <v>27</v>
      </c>
      <c r="L1699" t="s">
        <v>57</v>
      </c>
      <c r="M1699" t="s">
        <v>457</v>
      </c>
      <c r="N1699" t="s">
        <v>19</v>
      </c>
      <c r="O1699">
        <v>0</v>
      </c>
      <c r="P1699" t="s">
        <v>101</v>
      </c>
      <c r="Q1699" t="s">
        <v>21</v>
      </c>
      <c r="R1699" t="s">
        <v>3228</v>
      </c>
      <c r="S1699" t="s">
        <v>375</v>
      </c>
      <c r="U1699" t="s">
        <v>2852</v>
      </c>
      <c r="V1699">
        <v>43332</v>
      </c>
    </row>
    <row r="1700" spans="1:22" ht="15.75" customHeight="1" x14ac:dyDescent="0.2">
      <c r="A1700">
        <v>43336.669277546302</v>
      </c>
      <c r="B1700" t="s">
        <v>36</v>
      </c>
      <c r="C1700" t="s">
        <v>3229</v>
      </c>
      <c r="D1700">
        <v>44</v>
      </c>
      <c r="E1700" t="s">
        <v>3230</v>
      </c>
      <c r="F1700">
        <v>7</v>
      </c>
      <c r="G1700" t="s">
        <v>70</v>
      </c>
      <c r="H1700" t="s">
        <v>26</v>
      </c>
      <c r="I1700" t="s">
        <v>0</v>
      </c>
      <c r="K1700" t="s">
        <v>27</v>
      </c>
      <c r="L1700" t="s">
        <v>57</v>
      </c>
      <c r="M1700" t="s">
        <v>457</v>
      </c>
      <c r="N1700" t="s">
        <v>19</v>
      </c>
      <c r="O1700">
        <v>0</v>
      </c>
      <c r="P1700" t="s">
        <v>141</v>
      </c>
      <c r="Q1700" t="s">
        <v>21</v>
      </c>
      <c r="R1700" t="s">
        <v>3231</v>
      </c>
      <c r="U1700" t="s">
        <v>2852</v>
      </c>
      <c r="V1700">
        <v>43332</v>
      </c>
    </row>
    <row r="1701" spans="1:22" ht="15.75" customHeight="1" x14ac:dyDescent="0.2">
      <c r="A1701">
        <v>43336.670312291666</v>
      </c>
      <c r="B1701" t="s">
        <v>15</v>
      </c>
      <c r="C1701" t="s">
        <v>3232</v>
      </c>
      <c r="D1701">
        <v>50</v>
      </c>
      <c r="E1701">
        <v>304</v>
      </c>
      <c r="F1701">
        <v>7</v>
      </c>
      <c r="G1701" t="s">
        <v>70</v>
      </c>
      <c r="H1701" t="s">
        <v>26</v>
      </c>
      <c r="I1701" t="s">
        <v>0</v>
      </c>
      <c r="K1701" t="s">
        <v>27</v>
      </c>
      <c r="L1701" t="s">
        <v>17</v>
      </c>
      <c r="M1701" t="s">
        <v>29</v>
      </c>
      <c r="N1701" t="s">
        <v>19</v>
      </c>
      <c r="O1701">
        <v>0</v>
      </c>
      <c r="P1701" t="s">
        <v>141</v>
      </c>
      <c r="Q1701" t="s">
        <v>21</v>
      </c>
      <c r="R1701" t="s">
        <v>3233</v>
      </c>
      <c r="S1701" t="s">
        <v>375</v>
      </c>
      <c r="U1701" t="s">
        <v>3088</v>
      </c>
      <c r="V1701">
        <v>43332</v>
      </c>
    </row>
    <row r="1702" spans="1:22" ht="15.75" customHeight="1" x14ac:dyDescent="0.2">
      <c r="A1702">
        <v>43336.671792847221</v>
      </c>
      <c r="B1702" t="s">
        <v>36</v>
      </c>
      <c r="C1702" t="s">
        <v>3234</v>
      </c>
      <c r="D1702">
        <v>55</v>
      </c>
      <c r="E1702" t="s">
        <v>258</v>
      </c>
      <c r="F1702">
        <v>7</v>
      </c>
      <c r="G1702" t="s">
        <v>70</v>
      </c>
      <c r="H1702" t="s">
        <v>26</v>
      </c>
      <c r="I1702" t="s">
        <v>0</v>
      </c>
      <c r="K1702" t="s">
        <v>100</v>
      </c>
      <c r="L1702" t="s">
        <v>57</v>
      </c>
      <c r="M1702" t="s">
        <v>457</v>
      </c>
      <c r="N1702" t="s">
        <v>19</v>
      </c>
      <c r="O1702">
        <v>0</v>
      </c>
      <c r="P1702" t="s">
        <v>101</v>
      </c>
      <c r="Q1702" t="s">
        <v>21</v>
      </c>
      <c r="R1702" t="s">
        <v>3235</v>
      </c>
      <c r="S1702" t="s">
        <v>375</v>
      </c>
      <c r="U1702" t="s">
        <v>3088</v>
      </c>
      <c r="V1702">
        <v>43332</v>
      </c>
    </row>
    <row r="1703" spans="1:22" ht="15.75" customHeight="1" x14ac:dyDescent="0.2">
      <c r="A1703">
        <v>43336.671840405092</v>
      </c>
      <c r="B1703" t="s">
        <v>36</v>
      </c>
      <c r="C1703" t="s">
        <v>3236</v>
      </c>
      <c r="D1703">
        <v>65</v>
      </c>
      <c r="E1703">
        <v>115</v>
      </c>
      <c r="F1703">
        <v>10</v>
      </c>
      <c r="G1703" t="s">
        <v>111</v>
      </c>
      <c r="H1703" t="s">
        <v>26</v>
      </c>
      <c r="I1703" t="s">
        <v>0</v>
      </c>
      <c r="K1703" t="s">
        <v>27</v>
      </c>
      <c r="L1703" t="s">
        <v>57</v>
      </c>
      <c r="M1703" t="s">
        <v>457</v>
      </c>
      <c r="N1703" t="s">
        <v>19</v>
      </c>
      <c r="O1703">
        <v>0</v>
      </c>
      <c r="P1703" t="s">
        <v>101</v>
      </c>
      <c r="Q1703" t="s">
        <v>21</v>
      </c>
      <c r="R1703" t="s">
        <v>1234</v>
      </c>
      <c r="S1703" t="s">
        <v>850</v>
      </c>
      <c r="U1703" t="s">
        <v>1234</v>
      </c>
      <c r="V1703">
        <v>43308</v>
      </c>
    </row>
    <row r="1704" spans="1:22" ht="15.75" customHeight="1" x14ac:dyDescent="0.2">
      <c r="A1704">
        <v>43336.672939756943</v>
      </c>
      <c r="B1704" t="s">
        <v>36</v>
      </c>
      <c r="C1704" t="s">
        <v>3237</v>
      </c>
      <c r="D1704">
        <v>60</v>
      </c>
      <c r="E1704">
        <v>299</v>
      </c>
      <c r="F1704">
        <v>7</v>
      </c>
      <c r="G1704" t="s">
        <v>70</v>
      </c>
      <c r="H1704" t="s">
        <v>26</v>
      </c>
      <c r="I1704" t="s">
        <v>0</v>
      </c>
      <c r="K1704" t="s">
        <v>27</v>
      </c>
      <c r="L1704" t="s">
        <v>17</v>
      </c>
      <c r="M1704" t="s">
        <v>289</v>
      </c>
      <c r="N1704" t="s">
        <v>19</v>
      </c>
      <c r="O1704">
        <v>0</v>
      </c>
      <c r="P1704" t="s">
        <v>101</v>
      </c>
      <c r="Q1704" t="s">
        <v>21</v>
      </c>
      <c r="R1704" t="s">
        <v>3238</v>
      </c>
      <c r="S1704" t="s">
        <v>375</v>
      </c>
      <c r="U1704" t="s">
        <v>3088</v>
      </c>
      <c r="V1704">
        <v>43332</v>
      </c>
    </row>
    <row r="1705" spans="1:22" ht="15.75" customHeight="1" x14ac:dyDescent="0.2">
      <c r="A1705">
        <v>43336.673794270835</v>
      </c>
      <c r="B1705" t="s">
        <v>36</v>
      </c>
      <c r="C1705" t="s">
        <v>3239</v>
      </c>
      <c r="D1705">
        <v>51</v>
      </c>
      <c r="E1705" t="s">
        <v>634</v>
      </c>
      <c r="F1705">
        <v>7</v>
      </c>
      <c r="G1705" t="s">
        <v>70</v>
      </c>
      <c r="H1705" t="s">
        <v>26</v>
      </c>
      <c r="I1705" t="s">
        <v>0</v>
      </c>
      <c r="K1705" t="s">
        <v>27</v>
      </c>
      <c r="L1705" t="s">
        <v>57</v>
      </c>
      <c r="M1705" t="s">
        <v>289</v>
      </c>
      <c r="N1705" t="s">
        <v>19</v>
      </c>
      <c r="O1705">
        <v>0</v>
      </c>
      <c r="P1705" t="s">
        <v>294</v>
      </c>
      <c r="Q1705" t="s">
        <v>21</v>
      </c>
      <c r="R1705" t="s">
        <v>3240</v>
      </c>
      <c r="S1705" t="s">
        <v>375</v>
      </c>
      <c r="U1705" t="s">
        <v>3088</v>
      </c>
      <c r="V1705">
        <v>43332</v>
      </c>
    </row>
    <row r="1706" spans="1:22" ht="15.75" customHeight="1" x14ac:dyDescent="0.2">
      <c r="A1706">
        <v>43336.674904942134</v>
      </c>
      <c r="B1706" t="s">
        <v>36</v>
      </c>
      <c r="C1706" t="s">
        <v>3241</v>
      </c>
      <c r="D1706">
        <v>38</v>
      </c>
      <c r="E1706" t="s">
        <v>3242</v>
      </c>
      <c r="F1706">
        <v>7</v>
      </c>
      <c r="G1706" t="s">
        <v>70</v>
      </c>
      <c r="H1706" t="s">
        <v>26</v>
      </c>
      <c r="I1706" t="s">
        <v>0</v>
      </c>
      <c r="K1706" t="s">
        <v>27</v>
      </c>
      <c r="L1706" t="s">
        <v>57</v>
      </c>
      <c r="M1706" t="s">
        <v>457</v>
      </c>
      <c r="N1706" t="s">
        <v>19</v>
      </c>
      <c r="O1706">
        <v>0</v>
      </c>
      <c r="P1706" t="s">
        <v>101</v>
      </c>
      <c r="Q1706" t="s">
        <v>21</v>
      </c>
      <c r="R1706" t="s">
        <v>3243</v>
      </c>
      <c r="S1706" t="s">
        <v>375</v>
      </c>
      <c r="U1706" t="s">
        <v>3088</v>
      </c>
      <c r="V1706">
        <v>43332</v>
      </c>
    </row>
    <row r="1707" spans="1:22" ht="15.75" customHeight="1" x14ac:dyDescent="0.2">
      <c r="A1707">
        <v>43336.675569768515</v>
      </c>
      <c r="B1707" t="s">
        <v>22</v>
      </c>
      <c r="C1707" t="s">
        <v>3244</v>
      </c>
      <c r="D1707">
        <v>42</v>
      </c>
      <c r="E1707">
        <v>70</v>
      </c>
      <c r="F1707">
        <v>10</v>
      </c>
      <c r="G1707" t="s">
        <v>111</v>
      </c>
      <c r="H1707" t="s">
        <v>26</v>
      </c>
      <c r="I1707" t="s">
        <v>0</v>
      </c>
      <c r="K1707" t="s">
        <v>27</v>
      </c>
      <c r="L1707" t="s">
        <v>28</v>
      </c>
      <c r="M1707" t="s">
        <v>94</v>
      </c>
      <c r="N1707" t="s">
        <v>39</v>
      </c>
      <c r="O1707">
        <v>2000</v>
      </c>
      <c r="P1707" t="s">
        <v>101</v>
      </c>
      <c r="Q1707" t="s">
        <v>21</v>
      </c>
      <c r="R1707" t="s">
        <v>1234</v>
      </c>
      <c r="S1707" t="s">
        <v>850</v>
      </c>
      <c r="U1707" t="s">
        <v>1234</v>
      </c>
      <c r="V1707">
        <v>43308</v>
      </c>
    </row>
    <row r="1708" spans="1:22" ht="15.75" customHeight="1" x14ac:dyDescent="0.2">
      <c r="A1708">
        <v>43336.677520752317</v>
      </c>
      <c r="B1708" t="s">
        <v>36</v>
      </c>
      <c r="C1708" t="s">
        <v>3245</v>
      </c>
      <c r="D1708">
        <v>54</v>
      </c>
      <c r="E1708" t="s">
        <v>680</v>
      </c>
      <c r="F1708">
        <v>10</v>
      </c>
      <c r="G1708" t="s">
        <v>111</v>
      </c>
      <c r="H1708" t="s">
        <v>26</v>
      </c>
      <c r="I1708" t="s">
        <v>0</v>
      </c>
      <c r="K1708" t="s">
        <v>27</v>
      </c>
      <c r="L1708" t="s">
        <v>57</v>
      </c>
      <c r="M1708" t="s">
        <v>457</v>
      </c>
      <c r="N1708" t="s">
        <v>19</v>
      </c>
      <c r="O1708">
        <v>0</v>
      </c>
      <c r="P1708" t="s">
        <v>141</v>
      </c>
      <c r="Q1708" t="s">
        <v>21</v>
      </c>
      <c r="R1708" t="s">
        <v>1234</v>
      </c>
      <c r="S1708" t="s">
        <v>850</v>
      </c>
      <c r="U1708" t="s">
        <v>1234</v>
      </c>
      <c r="V1708">
        <v>43308</v>
      </c>
    </row>
    <row r="1709" spans="1:22" ht="15.75" customHeight="1" x14ac:dyDescent="0.2">
      <c r="A1709">
        <v>43336.678837233798</v>
      </c>
      <c r="B1709" t="s">
        <v>36</v>
      </c>
      <c r="C1709" t="s">
        <v>1810</v>
      </c>
      <c r="D1709">
        <v>39</v>
      </c>
      <c r="E1709" t="s">
        <v>1811</v>
      </c>
      <c r="F1709">
        <v>7</v>
      </c>
      <c r="G1709" t="s">
        <v>70</v>
      </c>
      <c r="H1709" t="s">
        <v>26</v>
      </c>
      <c r="I1709" t="s">
        <v>0</v>
      </c>
      <c r="K1709" t="s">
        <v>27</v>
      </c>
      <c r="L1709" t="s">
        <v>57</v>
      </c>
      <c r="M1709" t="s">
        <v>457</v>
      </c>
      <c r="N1709" t="s">
        <v>19</v>
      </c>
      <c r="O1709">
        <v>0</v>
      </c>
      <c r="P1709" t="s">
        <v>101</v>
      </c>
      <c r="Q1709" t="s">
        <v>21</v>
      </c>
      <c r="R1709" t="s">
        <v>3246</v>
      </c>
      <c r="S1709" t="s">
        <v>375</v>
      </c>
      <c r="U1709" t="s">
        <v>3088</v>
      </c>
      <c r="V1709">
        <v>43332</v>
      </c>
    </row>
    <row r="1710" spans="1:22" ht="15.75" customHeight="1" x14ac:dyDescent="0.2">
      <c r="A1710">
        <v>43336.679797337958</v>
      </c>
      <c r="B1710" t="s">
        <v>36</v>
      </c>
      <c r="C1710" t="s">
        <v>3247</v>
      </c>
      <c r="D1710">
        <v>51</v>
      </c>
      <c r="E1710" t="s">
        <v>3248</v>
      </c>
      <c r="F1710">
        <v>7</v>
      </c>
      <c r="G1710" t="s">
        <v>70</v>
      </c>
      <c r="H1710" t="s">
        <v>26</v>
      </c>
      <c r="I1710" t="s">
        <v>0</v>
      </c>
      <c r="K1710" t="s">
        <v>27</v>
      </c>
      <c r="L1710" t="s">
        <v>57</v>
      </c>
      <c r="M1710" t="s">
        <v>457</v>
      </c>
      <c r="N1710" t="s">
        <v>19</v>
      </c>
      <c r="O1710">
        <v>0</v>
      </c>
      <c r="P1710" t="s">
        <v>30</v>
      </c>
      <c r="Q1710" t="s">
        <v>21</v>
      </c>
      <c r="R1710" t="s">
        <v>425</v>
      </c>
      <c r="S1710" t="s">
        <v>375</v>
      </c>
      <c r="U1710" t="s">
        <v>3088</v>
      </c>
      <c r="V1710">
        <v>43332</v>
      </c>
    </row>
    <row r="1711" spans="1:22" ht="15.75" customHeight="1" x14ac:dyDescent="0.2">
      <c r="A1711">
        <v>43336.683337685186</v>
      </c>
      <c r="B1711" t="s">
        <v>36</v>
      </c>
      <c r="C1711" t="s">
        <v>3249</v>
      </c>
      <c r="D1711">
        <v>62</v>
      </c>
      <c r="E1711">
        <v>20</v>
      </c>
      <c r="F1711">
        <v>10</v>
      </c>
      <c r="G1711" t="s">
        <v>111</v>
      </c>
      <c r="H1711" t="s">
        <v>26</v>
      </c>
      <c r="I1711" t="s">
        <v>0</v>
      </c>
      <c r="K1711" t="s">
        <v>27</v>
      </c>
      <c r="L1711" t="s">
        <v>57</v>
      </c>
      <c r="M1711" t="s">
        <v>457</v>
      </c>
      <c r="N1711" t="s">
        <v>19</v>
      </c>
      <c r="O1711">
        <v>0</v>
      </c>
      <c r="P1711" t="s">
        <v>101</v>
      </c>
      <c r="Q1711" t="s">
        <v>21</v>
      </c>
      <c r="R1711" t="s">
        <v>1234</v>
      </c>
      <c r="S1711" t="s">
        <v>850</v>
      </c>
      <c r="U1711" t="s">
        <v>1234</v>
      </c>
      <c r="V1711">
        <v>43308</v>
      </c>
    </row>
    <row r="1712" spans="1:22" ht="15.75" customHeight="1" x14ac:dyDescent="0.2">
      <c r="A1712">
        <v>43336.692027824072</v>
      </c>
      <c r="B1712" t="s">
        <v>36</v>
      </c>
      <c r="C1712" t="s">
        <v>3250</v>
      </c>
      <c r="D1712">
        <v>62</v>
      </c>
      <c r="E1712">
        <v>23</v>
      </c>
      <c r="F1712">
        <v>10</v>
      </c>
      <c r="G1712" t="s">
        <v>111</v>
      </c>
      <c r="H1712" t="s">
        <v>26</v>
      </c>
      <c r="I1712" t="s">
        <v>0</v>
      </c>
      <c r="K1712" t="s">
        <v>27</v>
      </c>
      <c r="L1712" t="s">
        <v>57</v>
      </c>
      <c r="M1712" t="s">
        <v>457</v>
      </c>
      <c r="N1712" t="s">
        <v>19</v>
      </c>
      <c r="O1712">
        <v>0</v>
      </c>
      <c r="P1712" t="s">
        <v>101</v>
      </c>
      <c r="Q1712" t="s">
        <v>21</v>
      </c>
      <c r="R1712" t="s">
        <v>1234</v>
      </c>
      <c r="S1712" t="s">
        <v>2559</v>
      </c>
      <c r="U1712" t="s">
        <v>1234</v>
      </c>
      <c r="V1712">
        <v>43308</v>
      </c>
    </row>
    <row r="1713" spans="1:22" ht="15.75" customHeight="1" x14ac:dyDescent="0.2">
      <c r="A1713">
        <v>43336.701354884259</v>
      </c>
      <c r="B1713" t="s">
        <v>15</v>
      </c>
      <c r="C1713" t="s">
        <v>3251</v>
      </c>
      <c r="D1713">
        <v>23</v>
      </c>
      <c r="E1713" t="s">
        <v>654</v>
      </c>
      <c r="F1713">
        <v>8</v>
      </c>
      <c r="G1713" t="s">
        <v>323</v>
      </c>
      <c r="H1713" t="s">
        <v>26</v>
      </c>
      <c r="I1713" t="s">
        <v>0</v>
      </c>
      <c r="K1713" t="s">
        <v>27</v>
      </c>
      <c r="L1713" t="s">
        <v>28</v>
      </c>
      <c r="M1713" t="s">
        <v>18</v>
      </c>
      <c r="N1713" t="s">
        <v>39</v>
      </c>
      <c r="O1713">
        <v>500</v>
      </c>
      <c r="P1713" t="s">
        <v>185</v>
      </c>
      <c r="Q1713" t="s">
        <v>21</v>
      </c>
      <c r="R1713" t="s">
        <v>3252</v>
      </c>
      <c r="S1713" t="s">
        <v>433</v>
      </c>
      <c r="U1713" t="s">
        <v>3252</v>
      </c>
      <c r="V1713">
        <v>43336</v>
      </c>
    </row>
    <row r="1714" spans="1:22" ht="15.75" customHeight="1" x14ac:dyDescent="0.2">
      <c r="A1714">
        <v>43336.828980694445</v>
      </c>
      <c r="B1714" t="s">
        <v>36</v>
      </c>
      <c r="C1714" t="s">
        <v>3253</v>
      </c>
      <c r="D1714">
        <v>48</v>
      </c>
      <c r="E1714">
        <v>27</v>
      </c>
      <c r="F1714">
        <v>5</v>
      </c>
      <c r="G1714" s="4" t="s">
        <v>786</v>
      </c>
      <c r="H1714" t="s">
        <v>26</v>
      </c>
      <c r="I1714" t="s">
        <v>0</v>
      </c>
      <c r="K1714" t="s">
        <v>103</v>
      </c>
      <c r="L1714" t="s">
        <v>17</v>
      </c>
      <c r="M1714" t="s">
        <v>289</v>
      </c>
      <c r="N1714" t="s">
        <v>19</v>
      </c>
      <c r="O1714">
        <v>0</v>
      </c>
      <c r="P1714" t="s">
        <v>341</v>
      </c>
      <c r="Q1714" t="s">
        <v>21</v>
      </c>
      <c r="R1714" t="s">
        <v>1293</v>
      </c>
      <c r="S1714" t="s">
        <v>148</v>
      </c>
      <c r="U1714" t="s">
        <v>2098</v>
      </c>
      <c r="V1714">
        <v>43306</v>
      </c>
    </row>
    <row r="1715" spans="1:22" ht="15.75" customHeight="1" x14ac:dyDescent="0.2">
      <c r="A1715">
        <v>43336.832008865742</v>
      </c>
      <c r="B1715" t="s">
        <v>15</v>
      </c>
      <c r="C1715" t="s">
        <v>3254</v>
      </c>
      <c r="D1715">
        <v>58</v>
      </c>
      <c r="E1715">
        <v>28</v>
      </c>
      <c r="F1715">
        <v>5</v>
      </c>
      <c r="G1715" s="4" t="s">
        <v>786</v>
      </c>
      <c r="H1715" t="s">
        <v>26</v>
      </c>
      <c r="I1715" t="s">
        <v>0</v>
      </c>
      <c r="K1715" t="s">
        <v>27</v>
      </c>
      <c r="L1715" t="s">
        <v>136</v>
      </c>
      <c r="M1715" t="s">
        <v>29</v>
      </c>
      <c r="N1715" t="s">
        <v>39</v>
      </c>
      <c r="O1715">
        <v>0</v>
      </c>
      <c r="P1715" t="s">
        <v>456</v>
      </c>
      <c r="Q1715" t="s">
        <v>21</v>
      </c>
      <c r="R1715" t="s">
        <v>3255</v>
      </c>
      <c r="S1715" t="s">
        <v>148</v>
      </c>
      <c r="U1715" t="s">
        <v>2098</v>
      </c>
      <c r="V1715">
        <v>43307</v>
      </c>
    </row>
    <row r="1716" spans="1:22" ht="15.75" customHeight="1" x14ac:dyDescent="0.2">
      <c r="A1716">
        <v>43336.836079780092</v>
      </c>
      <c r="B1716" t="s">
        <v>36</v>
      </c>
      <c r="C1716" t="s">
        <v>3256</v>
      </c>
      <c r="D1716">
        <v>45</v>
      </c>
      <c r="E1716">
        <v>30</v>
      </c>
      <c r="F1716">
        <v>5</v>
      </c>
      <c r="G1716" s="4" t="s">
        <v>786</v>
      </c>
      <c r="H1716" t="s">
        <v>26</v>
      </c>
      <c r="I1716" t="s">
        <v>0</v>
      </c>
      <c r="K1716" t="s">
        <v>16</v>
      </c>
      <c r="L1716" t="s">
        <v>136</v>
      </c>
      <c r="M1716" t="s">
        <v>29</v>
      </c>
      <c r="N1716" t="s">
        <v>39</v>
      </c>
      <c r="O1716">
        <v>0</v>
      </c>
      <c r="P1716" t="s">
        <v>341</v>
      </c>
      <c r="Q1716" t="s">
        <v>21</v>
      </c>
      <c r="R1716" t="s">
        <v>1293</v>
      </c>
      <c r="S1716" t="s">
        <v>148</v>
      </c>
      <c r="U1716" t="s">
        <v>2054</v>
      </c>
      <c r="V1716">
        <v>43306</v>
      </c>
    </row>
    <row r="1717" spans="1:22" ht="15.75" customHeight="1" x14ac:dyDescent="0.2">
      <c r="A1717">
        <v>43336.861432222227</v>
      </c>
      <c r="B1717" t="s">
        <v>36</v>
      </c>
      <c r="C1717" t="s">
        <v>3257</v>
      </c>
      <c r="D1717">
        <v>58</v>
      </c>
      <c r="E1717" t="s">
        <v>3258</v>
      </c>
      <c r="F1717">
        <v>10</v>
      </c>
      <c r="G1717" t="s">
        <v>111</v>
      </c>
      <c r="H1717" t="s">
        <v>26</v>
      </c>
      <c r="I1717" t="s">
        <v>0</v>
      </c>
      <c r="K1717" t="s">
        <v>27</v>
      </c>
      <c r="L1717" t="s">
        <v>57</v>
      </c>
      <c r="M1717" t="s">
        <v>457</v>
      </c>
      <c r="N1717" t="s">
        <v>19</v>
      </c>
      <c r="O1717">
        <v>0</v>
      </c>
      <c r="P1717" t="s">
        <v>324</v>
      </c>
      <c r="Q1717" t="s">
        <v>21</v>
      </c>
      <c r="R1717" t="s">
        <v>2029</v>
      </c>
      <c r="S1717" t="s">
        <v>850</v>
      </c>
      <c r="U1717" t="s">
        <v>2029</v>
      </c>
      <c r="V1717">
        <v>43336</v>
      </c>
    </row>
    <row r="1718" spans="1:22" ht="15.75" customHeight="1" x14ac:dyDescent="0.2">
      <c r="A1718">
        <v>43336.866214166672</v>
      </c>
      <c r="B1718" t="s">
        <v>36</v>
      </c>
      <c r="C1718" t="s">
        <v>3259</v>
      </c>
      <c r="D1718">
        <v>56</v>
      </c>
      <c r="E1718" t="s">
        <v>3260</v>
      </c>
      <c r="F1718">
        <v>5</v>
      </c>
      <c r="G1718" s="4" t="s">
        <v>786</v>
      </c>
      <c r="H1718" t="s">
        <v>26</v>
      </c>
      <c r="I1718" t="s">
        <v>0</v>
      </c>
      <c r="K1718" t="s">
        <v>103</v>
      </c>
      <c r="L1718" t="s">
        <v>17</v>
      </c>
      <c r="M1718" t="s">
        <v>29</v>
      </c>
      <c r="N1718" t="s">
        <v>19</v>
      </c>
      <c r="O1718">
        <v>0</v>
      </c>
      <c r="P1718" t="s">
        <v>758</v>
      </c>
      <c r="Q1718" t="s">
        <v>21</v>
      </c>
      <c r="R1718" t="s">
        <v>1293</v>
      </c>
      <c r="S1718" t="s">
        <v>148</v>
      </c>
      <c r="U1718" t="s">
        <v>2098</v>
      </c>
      <c r="V1718">
        <v>43306</v>
      </c>
    </row>
    <row r="1719" spans="1:22" ht="15.75" customHeight="1" x14ac:dyDescent="0.2">
      <c r="A1719">
        <v>43336.867248969909</v>
      </c>
      <c r="B1719" t="s">
        <v>15</v>
      </c>
      <c r="C1719" t="s">
        <v>3261</v>
      </c>
      <c r="D1719">
        <v>27</v>
      </c>
      <c r="E1719" t="s">
        <v>1207</v>
      </c>
      <c r="F1719">
        <v>10</v>
      </c>
      <c r="G1719" t="s">
        <v>111</v>
      </c>
      <c r="H1719" t="s">
        <v>26</v>
      </c>
      <c r="I1719" t="s">
        <v>0</v>
      </c>
      <c r="K1719" t="s">
        <v>27</v>
      </c>
      <c r="L1719" t="s">
        <v>57</v>
      </c>
      <c r="M1719" t="s">
        <v>457</v>
      </c>
      <c r="N1719" t="s">
        <v>19</v>
      </c>
      <c r="O1719">
        <v>0</v>
      </c>
      <c r="P1719" t="s">
        <v>324</v>
      </c>
      <c r="Q1719" t="s">
        <v>21</v>
      </c>
      <c r="R1719" t="s">
        <v>2029</v>
      </c>
      <c r="S1719" t="s">
        <v>2326</v>
      </c>
      <c r="U1719" t="s">
        <v>2029</v>
      </c>
      <c r="V1719">
        <v>43336</v>
      </c>
    </row>
    <row r="1720" spans="1:22" ht="15.75" customHeight="1" x14ac:dyDescent="0.2">
      <c r="A1720">
        <v>43336.868668055555</v>
      </c>
      <c r="B1720" t="s">
        <v>15</v>
      </c>
      <c r="C1720" t="s">
        <v>3262</v>
      </c>
      <c r="D1720">
        <v>50</v>
      </c>
      <c r="E1720" t="s">
        <v>3260</v>
      </c>
      <c r="F1720">
        <v>5</v>
      </c>
      <c r="G1720" s="4" t="s">
        <v>786</v>
      </c>
      <c r="H1720" t="s">
        <v>26</v>
      </c>
      <c r="I1720" t="s">
        <v>0</v>
      </c>
      <c r="K1720" t="s">
        <v>50</v>
      </c>
      <c r="L1720" t="s">
        <v>17</v>
      </c>
      <c r="M1720" t="s">
        <v>289</v>
      </c>
      <c r="N1720" t="s">
        <v>19</v>
      </c>
      <c r="O1720">
        <v>0</v>
      </c>
      <c r="P1720" t="s">
        <v>757</v>
      </c>
      <c r="Q1720" t="s">
        <v>21</v>
      </c>
      <c r="R1720" t="s">
        <v>1293</v>
      </c>
      <c r="S1720" t="s">
        <v>148</v>
      </c>
      <c r="U1720" t="s">
        <v>2098</v>
      </c>
      <c r="V1720">
        <v>43306</v>
      </c>
    </row>
    <row r="1721" spans="1:22" ht="15.75" customHeight="1" x14ac:dyDescent="0.2">
      <c r="A1721">
        <v>43336.872261666664</v>
      </c>
      <c r="B1721" t="s">
        <v>36</v>
      </c>
      <c r="C1721" t="s">
        <v>3263</v>
      </c>
      <c r="D1721">
        <v>79</v>
      </c>
      <c r="E1721" t="s">
        <v>3260</v>
      </c>
      <c r="F1721">
        <v>5</v>
      </c>
      <c r="G1721" s="4" t="s">
        <v>786</v>
      </c>
      <c r="H1721" t="s">
        <v>26</v>
      </c>
      <c r="I1721" t="s">
        <v>0</v>
      </c>
      <c r="K1721" t="s">
        <v>27</v>
      </c>
      <c r="L1721" t="s">
        <v>17</v>
      </c>
      <c r="M1721" t="s">
        <v>289</v>
      </c>
      <c r="N1721" t="s">
        <v>19</v>
      </c>
      <c r="O1721">
        <v>0</v>
      </c>
      <c r="P1721" t="s">
        <v>471</v>
      </c>
      <c r="Q1721" t="s">
        <v>21</v>
      </c>
      <c r="R1721" t="s">
        <v>1293</v>
      </c>
      <c r="S1721" t="s">
        <v>291</v>
      </c>
      <c r="U1721" t="s">
        <v>2054</v>
      </c>
      <c r="V1721">
        <v>43306</v>
      </c>
    </row>
    <row r="1722" spans="1:22" ht="15.75" customHeight="1" x14ac:dyDescent="0.2">
      <c r="A1722">
        <v>43336.874478993057</v>
      </c>
      <c r="B1722" t="s">
        <v>15</v>
      </c>
      <c r="C1722" t="s">
        <v>3264</v>
      </c>
      <c r="D1722">
        <v>66</v>
      </c>
      <c r="E1722">
        <v>86</v>
      </c>
      <c r="F1722">
        <v>5</v>
      </c>
      <c r="G1722" s="4" t="s">
        <v>786</v>
      </c>
      <c r="H1722" t="s">
        <v>26</v>
      </c>
      <c r="I1722" t="s">
        <v>0</v>
      </c>
      <c r="K1722" t="s">
        <v>16</v>
      </c>
      <c r="L1722" t="s">
        <v>17</v>
      </c>
      <c r="M1722" t="s">
        <v>29</v>
      </c>
      <c r="N1722" t="s">
        <v>19</v>
      </c>
      <c r="O1722">
        <v>0</v>
      </c>
      <c r="P1722" t="s">
        <v>341</v>
      </c>
      <c r="Q1722" t="s">
        <v>21</v>
      </c>
      <c r="R1722" t="s">
        <v>1291</v>
      </c>
      <c r="S1722" t="s">
        <v>148</v>
      </c>
      <c r="U1722" t="s">
        <v>2054</v>
      </c>
      <c r="V1722">
        <v>43306</v>
      </c>
    </row>
    <row r="1723" spans="1:22" ht="15.75" customHeight="1" x14ac:dyDescent="0.2">
      <c r="A1723">
        <v>43336.876235625001</v>
      </c>
      <c r="B1723" t="s">
        <v>36</v>
      </c>
      <c r="C1723" t="s">
        <v>3265</v>
      </c>
      <c r="D1723">
        <v>64</v>
      </c>
      <c r="E1723">
        <v>86</v>
      </c>
      <c r="F1723">
        <v>5</v>
      </c>
      <c r="G1723" s="4" t="s">
        <v>786</v>
      </c>
      <c r="H1723" t="s">
        <v>26</v>
      </c>
      <c r="I1723" t="s">
        <v>0</v>
      </c>
      <c r="K1723" t="s">
        <v>16</v>
      </c>
      <c r="L1723" t="s">
        <v>17</v>
      </c>
      <c r="M1723" t="s">
        <v>289</v>
      </c>
      <c r="N1723" t="s">
        <v>19</v>
      </c>
      <c r="O1723">
        <v>0</v>
      </c>
      <c r="P1723" t="s">
        <v>471</v>
      </c>
      <c r="Q1723" t="s">
        <v>21</v>
      </c>
      <c r="R1723" t="s">
        <v>1293</v>
      </c>
      <c r="S1723" t="s">
        <v>291</v>
      </c>
      <c r="U1723" t="s">
        <v>2098</v>
      </c>
      <c r="V1723">
        <v>43305</v>
      </c>
    </row>
    <row r="1724" spans="1:22" ht="15.75" customHeight="1" x14ac:dyDescent="0.2">
      <c r="A1724">
        <v>43336.878907326391</v>
      </c>
      <c r="B1724" t="s">
        <v>15</v>
      </c>
      <c r="C1724" t="s">
        <v>3266</v>
      </c>
      <c r="D1724">
        <v>63</v>
      </c>
      <c r="E1724">
        <v>34</v>
      </c>
      <c r="F1724">
        <v>5</v>
      </c>
      <c r="G1724" s="4" t="s">
        <v>786</v>
      </c>
      <c r="H1724" t="s">
        <v>26</v>
      </c>
      <c r="I1724" t="s">
        <v>0</v>
      </c>
      <c r="K1724" t="s">
        <v>221</v>
      </c>
      <c r="L1724" t="s">
        <v>17</v>
      </c>
      <c r="M1724" t="s">
        <v>29</v>
      </c>
      <c r="N1724" t="s">
        <v>39</v>
      </c>
      <c r="O1724">
        <v>0</v>
      </c>
      <c r="P1724" t="s">
        <v>456</v>
      </c>
      <c r="Q1724" t="s">
        <v>21</v>
      </c>
      <c r="R1724" t="s">
        <v>3267</v>
      </c>
      <c r="S1724" t="s">
        <v>291</v>
      </c>
      <c r="U1724" t="s">
        <v>2054</v>
      </c>
      <c r="V1724">
        <v>43306</v>
      </c>
    </row>
    <row r="1725" spans="1:22" ht="15.75" customHeight="1" x14ac:dyDescent="0.2">
      <c r="A1725">
        <v>43336.881275636573</v>
      </c>
      <c r="B1725" t="s">
        <v>36</v>
      </c>
      <c r="C1725" t="s">
        <v>3268</v>
      </c>
      <c r="D1725">
        <v>62</v>
      </c>
      <c r="E1725">
        <v>34</v>
      </c>
      <c r="F1725">
        <v>5</v>
      </c>
      <c r="G1725" s="4" t="s">
        <v>786</v>
      </c>
      <c r="H1725" t="s">
        <v>26</v>
      </c>
      <c r="I1725" t="s">
        <v>0</v>
      </c>
      <c r="K1725" t="s">
        <v>221</v>
      </c>
      <c r="L1725" t="s">
        <v>17</v>
      </c>
      <c r="M1725" t="s">
        <v>289</v>
      </c>
      <c r="N1725" t="s">
        <v>19</v>
      </c>
      <c r="O1725">
        <v>0</v>
      </c>
      <c r="P1725" t="s">
        <v>456</v>
      </c>
      <c r="Q1725" t="s">
        <v>21</v>
      </c>
      <c r="R1725" t="s">
        <v>1293</v>
      </c>
      <c r="S1725" t="s">
        <v>291</v>
      </c>
      <c r="U1725" t="s">
        <v>2098</v>
      </c>
      <c r="V1725">
        <v>43306</v>
      </c>
    </row>
    <row r="1726" spans="1:22" ht="15.75" customHeight="1" x14ac:dyDescent="0.2">
      <c r="A1726">
        <v>43336.883271400467</v>
      </c>
      <c r="B1726" t="s">
        <v>22</v>
      </c>
      <c r="C1726" t="s">
        <v>3269</v>
      </c>
      <c r="D1726">
        <v>39</v>
      </c>
      <c r="E1726">
        <v>33</v>
      </c>
      <c r="F1726">
        <v>5</v>
      </c>
      <c r="G1726" s="4" t="s">
        <v>786</v>
      </c>
      <c r="H1726" t="s">
        <v>26</v>
      </c>
      <c r="I1726" t="s">
        <v>0</v>
      </c>
      <c r="K1726" t="s">
        <v>161</v>
      </c>
      <c r="L1726" t="s">
        <v>17</v>
      </c>
      <c r="M1726" t="s">
        <v>29</v>
      </c>
      <c r="N1726" t="s">
        <v>39</v>
      </c>
      <c r="O1726">
        <v>0</v>
      </c>
      <c r="P1726" t="s">
        <v>341</v>
      </c>
      <c r="Q1726" t="s">
        <v>21</v>
      </c>
      <c r="R1726" t="s">
        <v>1293</v>
      </c>
      <c r="S1726" t="s">
        <v>291</v>
      </c>
      <c r="U1726" t="s">
        <v>2098</v>
      </c>
      <c r="V1726">
        <v>43306</v>
      </c>
    </row>
    <row r="1727" spans="1:22" ht="15.75" customHeight="1" x14ac:dyDescent="0.2">
      <c r="A1727">
        <v>43336.88528505787</v>
      </c>
      <c r="B1727" t="s">
        <v>36</v>
      </c>
      <c r="C1727" t="s">
        <v>3270</v>
      </c>
      <c r="D1727">
        <v>65</v>
      </c>
      <c r="E1727">
        <v>32</v>
      </c>
      <c r="F1727">
        <v>5</v>
      </c>
      <c r="G1727" s="4" t="s">
        <v>786</v>
      </c>
      <c r="H1727" t="s">
        <v>26</v>
      </c>
      <c r="I1727" t="s">
        <v>0</v>
      </c>
      <c r="K1727" t="s">
        <v>27</v>
      </c>
      <c r="L1727" t="s">
        <v>17</v>
      </c>
      <c r="M1727" t="s">
        <v>289</v>
      </c>
      <c r="N1727" t="s">
        <v>19</v>
      </c>
      <c r="O1727">
        <v>0</v>
      </c>
      <c r="P1727" t="s">
        <v>1292</v>
      </c>
      <c r="Q1727" t="s">
        <v>21</v>
      </c>
      <c r="R1727" t="s">
        <v>1293</v>
      </c>
      <c r="S1727" t="s">
        <v>148</v>
      </c>
      <c r="U1727" t="s">
        <v>2098</v>
      </c>
      <c r="V1727">
        <v>43306</v>
      </c>
    </row>
    <row r="1728" spans="1:22" ht="15.75" customHeight="1" x14ac:dyDescent="0.2">
      <c r="A1728">
        <v>43336.914356226851</v>
      </c>
      <c r="B1728" t="s">
        <v>15</v>
      </c>
      <c r="C1728" t="s">
        <v>3271</v>
      </c>
      <c r="D1728">
        <v>28</v>
      </c>
      <c r="E1728" t="s">
        <v>3272</v>
      </c>
      <c r="F1728">
        <v>2</v>
      </c>
      <c r="G1728" t="s">
        <v>99</v>
      </c>
      <c r="H1728" t="s">
        <v>26</v>
      </c>
      <c r="I1728" t="s">
        <v>0</v>
      </c>
      <c r="K1728" t="s">
        <v>50</v>
      </c>
      <c r="L1728" t="s">
        <v>28</v>
      </c>
      <c r="M1728" t="s">
        <v>18</v>
      </c>
      <c r="N1728" t="s">
        <v>51</v>
      </c>
      <c r="O1728">
        <v>700</v>
      </c>
      <c r="P1728" t="s">
        <v>3273</v>
      </c>
      <c r="Q1728" t="s">
        <v>152</v>
      </c>
      <c r="R1728" t="s">
        <v>3274</v>
      </c>
      <c r="S1728" t="s">
        <v>1475</v>
      </c>
      <c r="U1728" t="s">
        <v>3274</v>
      </c>
      <c r="V1728">
        <v>43336</v>
      </c>
    </row>
    <row r="1729" spans="1:22" ht="15.75" customHeight="1" x14ac:dyDescent="0.2">
      <c r="A1729">
        <v>43337.343859259257</v>
      </c>
      <c r="B1729" t="s">
        <v>15</v>
      </c>
      <c r="C1729" t="s">
        <v>3275</v>
      </c>
      <c r="D1729">
        <v>48</v>
      </c>
      <c r="E1729" t="s">
        <v>1759</v>
      </c>
      <c r="F1729">
        <v>7</v>
      </c>
      <c r="G1729" t="s">
        <v>99</v>
      </c>
      <c r="H1729" t="s">
        <v>26</v>
      </c>
      <c r="I1729" t="s">
        <v>0</v>
      </c>
      <c r="K1729" t="s">
        <v>27</v>
      </c>
      <c r="L1729" t="s">
        <v>28</v>
      </c>
      <c r="M1729" t="s">
        <v>29</v>
      </c>
      <c r="N1729" t="s">
        <v>39</v>
      </c>
      <c r="O1729">
        <v>200</v>
      </c>
      <c r="P1729" t="s">
        <v>20</v>
      </c>
      <c r="Q1729" t="s">
        <v>21</v>
      </c>
      <c r="R1729" t="s">
        <v>3276</v>
      </c>
      <c r="S1729" t="s">
        <v>3277</v>
      </c>
      <c r="U1729" t="s">
        <v>3278</v>
      </c>
      <c r="V1729">
        <v>43337</v>
      </c>
    </row>
    <row r="1730" spans="1:22" ht="15.75" customHeight="1" x14ac:dyDescent="0.2">
      <c r="A1730">
        <v>43337.347812465276</v>
      </c>
      <c r="B1730" t="s">
        <v>36</v>
      </c>
      <c r="C1730" t="s">
        <v>3276</v>
      </c>
      <c r="D1730">
        <v>52</v>
      </c>
      <c r="E1730" t="s">
        <v>1759</v>
      </c>
      <c r="F1730">
        <v>7</v>
      </c>
      <c r="G1730" t="s">
        <v>99</v>
      </c>
      <c r="H1730" t="s">
        <v>26</v>
      </c>
      <c r="I1730" t="s">
        <v>0</v>
      </c>
      <c r="K1730" t="s">
        <v>27</v>
      </c>
      <c r="L1730" t="s">
        <v>57</v>
      </c>
      <c r="M1730" t="s">
        <v>457</v>
      </c>
      <c r="N1730" t="s">
        <v>19</v>
      </c>
      <c r="O1730">
        <v>0</v>
      </c>
      <c r="P1730" t="s">
        <v>20</v>
      </c>
      <c r="Q1730" t="s">
        <v>21</v>
      </c>
      <c r="R1730" t="s">
        <v>3276</v>
      </c>
      <c r="S1730" t="s">
        <v>3277</v>
      </c>
      <c r="U1730" t="s">
        <v>3278</v>
      </c>
      <c r="V1730">
        <v>43337</v>
      </c>
    </row>
    <row r="1731" spans="1:22" ht="15.75" customHeight="1" x14ac:dyDescent="0.2">
      <c r="A1731">
        <v>43337.422454490741</v>
      </c>
      <c r="B1731" t="s">
        <v>36</v>
      </c>
      <c r="C1731" t="s">
        <v>3279</v>
      </c>
      <c r="D1731">
        <v>41</v>
      </c>
      <c r="E1731" t="s">
        <v>3280</v>
      </c>
      <c r="F1731">
        <v>7</v>
      </c>
      <c r="G1731" t="s">
        <v>99</v>
      </c>
      <c r="H1731" t="s">
        <v>26</v>
      </c>
      <c r="I1731" t="s">
        <v>0</v>
      </c>
      <c r="K1731" t="s">
        <v>103</v>
      </c>
      <c r="L1731" t="s">
        <v>28</v>
      </c>
      <c r="M1731" t="s">
        <v>29</v>
      </c>
      <c r="N1731" t="s">
        <v>51</v>
      </c>
      <c r="O1731">
        <v>0</v>
      </c>
      <c r="P1731" t="s">
        <v>210</v>
      </c>
      <c r="Q1731" t="s">
        <v>21</v>
      </c>
      <c r="R1731" t="s">
        <v>3281</v>
      </c>
      <c r="S1731" t="s">
        <v>3282</v>
      </c>
      <c r="U1731" t="s">
        <v>3283</v>
      </c>
      <c r="V1731">
        <v>43337</v>
      </c>
    </row>
    <row r="1732" spans="1:22" ht="15.75" customHeight="1" x14ac:dyDescent="0.2">
      <c r="A1732">
        <v>43337.425581087962</v>
      </c>
      <c r="B1732" t="s">
        <v>15</v>
      </c>
      <c r="C1732" t="s">
        <v>3284</v>
      </c>
      <c r="D1732">
        <v>22</v>
      </c>
      <c r="E1732" t="s">
        <v>3280</v>
      </c>
      <c r="F1732">
        <v>7</v>
      </c>
      <c r="G1732" t="s">
        <v>99</v>
      </c>
      <c r="H1732" t="s">
        <v>26</v>
      </c>
      <c r="I1732" t="s">
        <v>0</v>
      </c>
      <c r="K1732" t="s">
        <v>50</v>
      </c>
      <c r="L1732" t="s">
        <v>28</v>
      </c>
      <c r="M1732" t="s">
        <v>29</v>
      </c>
      <c r="N1732" t="s">
        <v>51</v>
      </c>
      <c r="O1732">
        <v>100</v>
      </c>
      <c r="P1732" t="s">
        <v>324</v>
      </c>
      <c r="Q1732" t="s">
        <v>21</v>
      </c>
      <c r="R1732" t="s">
        <v>3279</v>
      </c>
      <c r="S1732" t="s">
        <v>3282</v>
      </c>
      <c r="U1732" t="s">
        <v>3283</v>
      </c>
      <c r="V1732">
        <v>43337</v>
      </c>
    </row>
    <row r="1733" spans="1:22" ht="15.75" customHeight="1" x14ac:dyDescent="0.2">
      <c r="A1733">
        <v>43337.438191932873</v>
      </c>
      <c r="B1733" t="s">
        <v>15</v>
      </c>
      <c r="C1733" t="s">
        <v>3285</v>
      </c>
      <c r="D1733">
        <v>47</v>
      </c>
      <c r="E1733">
        <v>13</v>
      </c>
      <c r="F1733">
        <v>4</v>
      </c>
      <c r="G1733" s="4" t="s">
        <v>34</v>
      </c>
      <c r="H1733" t="s">
        <v>26</v>
      </c>
      <c r="I1733" t="s">
        <v>0</v>
      </c>
      <c r="K1733" t="s">
        <v>145</v>
      </c>
      <c r="L1733" t="s">
        <v>28</v>
      </c>
      <c r="M1733" t="s">
        <v>94</v>
      </c>
      <c r="N1733" t="s">
        <v>39</v>
      </c>
      <c r="O1733">
        <v>500</v>
      </c>
      <c r="P1733" t="s">
        <v>20</v>
      </c>
      <c r="Q1733" t="s">
        <v>21</v>
      </c>
      <c r="R1733" t="s">
        <v>2561</v>
      </c>
      <c r="S1733" t="s">
        <v>780</v>
      </c>
      <c r="U1733" t="s">
        <v>2561</v>
      </c>
      <c r="V1733">
        <v>43337</v>
      </c>
    </row>
    <row r="1734" spans="1:22" ht="15.75" customHeight="1" x14ac:dyDescent="0.2">
      <c r="A1734">
        <v>43337.475356122683</v>
      </c>
      <c r="B1734" t="s">
        <v>36</v>
      </c>
      <c r="C1734" t="s">
        <v>3286</v>
      </c>
      <c r="D1734">
        <v>68</v>
      </c>
      <c r="E1734">
        <v>62</v>
      </c>
      <c r="F1734">
        <v>4</v>
      </c>
      <c r="G1734" s="4" t="s">
        <v>34</v>
      </c>
      <c r="H1734" t="s">
        <v>26</v>
      </c>
      <c r="I1734" t="s">
        <v>0</v>
      </c>
      <c r="K1734" t="s">
        <v>50</v>
      </c>
      <c r="L1734" t="s">
        <v>57</v>
      </c>
      <c r="M1734" t="s">
        <v>457</v>
      </c>
      <c r="N1734" t="s">
        <v>19</v>
      </c>
      <c r="O1734">
        <v>0</v>
      </c>
      <c r="P1734" t="s">
        <v>20</v>
      </c>
      <c r="Q1734" t="s">
        <v>21</v>
      </c>
      <c r="R1734" t="s">
        <v>2561</v>
      </c>
      <c r="S1734" t="s">
        <v>780</v>
      </c>
      <c r="U1734" t="s">
        <v>2561</v>
      </c>
      <c r="V1734">
        <v>43337</v>
      </c>
    </row>
    <row r="1735" spans="1:22" ht="15.75" customHeight="1" x14ac:dyDescent="0.2">
      <c r="A1735">
        <v>43337.477488784723</v>
      </c>
      <c r="B1735" t="s">
        <v>15</v>
      </c>
      <c r="C1735" t="s">
        <v>3287</v>
      </c>
      <c r="D1735">
        <v>60</v>
      </c>
      <c r="E1735">
        <v>62</v>
      </c>
      <c r="F1735">
        <v>4</v>
      </c>
      <c r="G1735" s="4" t="s">
        <v>34</v>
      </c>
      <c r="H1735" t="s">
        <v>26</v>
      </c>
      <c r="I1735" t="s">
        <v>0</v>
      </c>
      <c r="K1735" t="s">
        <v>27</v>
      </c>
      <c r="L1735" t="s">
        <v>28</v>
      </c>
      <c r="M1735" t="s">
        <v>18</v>
      </c>
      <c r="N1735" t="s">
        <v>39</v>
      </c>
      <c r="O1735">
        <v>2500</v>
      </c>
      <c r="P1735" t="s">
        <v>20</v>
      </c>
      <c r="Q1735" t="s">
        <v>21</v>
      </c>
      <c r="R1735" t="s">
        <v>2561</v>
      </c>
      <c r="S1735" t="s">
        <v>780</v>
      </c>
      <c r="U1735" t="s">
        <v>2561</v>
      </c>
      <c r="V1735">
        <v>43337</v>
      </c>
    </row>
    <row r="1736" spans="1:22" ht="15.75" customHeight="1" x14ac:dyDescent="0.2">
      <c r="A1736">
        <v>43337.479009664356</v>
      </c>
      <c r="B1736" t="s">
        <v>15</v>
      </c>
      <c r="C1736" t="s">
        <v>3288</v>
      </c>
      <c r="D1736">
        <v>59</v>
      </c>
      <c r="E1736" t="s">
        <v>3289</v>
      </c>
      <c r="F1736">
        <v>4</v>
      </c>
      <c r="G1736" s="4" t="s">
        <v>34</v>
      </c>
      <c r="H1736" t="s">
        <v>26</v>
      </c>
      <c r="I1736" t="s">
        <v>0</v>
      </c>
      <c r="K1736" t="s">
        <v>27</v>
      </c>
      <c r="L1736" t="s">
        <v>17</v>
      </c>
      <c r="M1736" t="s">
        <v>289</v>
      </c>
      <c r="N1736" t="s">
        <v>19</v>
      </c>
      <c r="O1736">
        <v>0</v>
      </c>
      <c r="P1736" t="s">
        <v>20</v>
      </c>
      <c r="Q1736" t="s">
        <v>21</v>
      </c>
      <c r="R1736" t="s">
        <v>2561</v>
      </c>
      <c r="S1736" t="s">
        <v>780</v>
      </c>
      <c r="U1736" t="s">
        <v>2561</v>
      </c>
      <c r="V1736">
        <v>43337</v>
      </c>
    </row>
    <row r="1737" spans="1:22" ht="15.75" customHeight="1" x14ac:dyDescent="0.2">
      <c r="A1737">
        <v>43337.480405405091</v>
      </c>
      <c r="B1737" t="s">
        <v>36</v>
      </c>
      <c r="C1737" t="s">
        <v>3290</v>
      </c>
      <c r="D1737">
        <v>92</v>
      </c>
      <c r="E1737">
        <v>50</v>
      </c>
      <c r="F1737">
        <v>4</v>
      </c>
      <c r="G1737" s="4" t="s">
        <v>34</v>
      </c>
      <c r="H1737" t="s">
        <v>26</v>
      </c>
      <c r="I1737" t="s">
        <v>0</v>
      </c>
      <c r="K1737" t="s">
        <v>27</v>
      </c>
      <c r="L1737" t="s">
        <v>57</v>
      </c>
      <c r="M1737" t="s">
        <v>457</v>
      </c>
      <c r="N1737" t="s">
        <v>19</v>
      </c>
      <c r="O1737">
        <v>0</v>
      </c>
      <c r="P1737" t="s">
        <v>20</v>
      </c>
      <c r="Q1737" t="s">
        <v>21</v>
      </c>
      <c r="R1737" t="s">
        <v>2561</v>
      </c>
      <c r="S1737" t="s">
        <v>780</v>
      </c>
      <c r="U1737" t="s">
        <v>2561</v>
      </c>
      <c r="V1737">
        <v>43337</v>
      </c>
    </row>
    <row r="1738" spans="1:22" ht="15.75" customHeight="1" x14ac:dyDescent="0.2">
      <c r="A1738">
        <v>43337.481224374998</v>
      </c>
      <c r="B1738" t="s">
        <v>15</v>
      </c>
      <c r="C1738" t="s">
        <v>3291</v>
      </c>
      <c r="D1738">
        <v>45</v>
      </c>
      <c r="E1738" t="s">
        <v>3292</v>
      </c>
      <c r="F1738">
        <v>5</v>
      </c>
      <c r="G1738" t="s">
        <v>99</v>
      </c>
      <c r="H1738" t="s">
        <v>26</v>
      </c>
      <c r="I1738" t="s">
        <v>0</v>
      </c>
      <c r="K1738" t="s">
        <v>145</v>
      </c>
      <c r="L1738" t="s">
        <v>17</v>
      </c>
      <c r="M1738" t="s">
        <v>94</v>
      </c>
      <c r="N1738" t="s">
        <v>51</v>
      </c>
      <c r="O1738">
        <v>1000</v>
      </c>
      <c r="P1738" t="s">
        <v>101</v>
      </c>
      <c r="Q1738" t="s">
        <v>21</v>
      </c>
      <c r="R1738" t="s">
        <v>3293</v>
      </c>
      <c r="S1738" t="s">
        <v>3294</v>
      </c>
      <c r="U1738" t="s">
        <v>3295</v>
      </c>
      <c r="V1738">
        <v>43332</v>
      </c>
    </row>
    <row r="1739" spans="1:22" ht="15.75" customHeight="1" x14ac:dyDescent="0.2">
      <c r="A1739">
        <v>43337.482504733794</v>
      </c>
      <c r="B1739" t="s">
        <v>36</v>
      </c>
      <c r="C1739" t="s">
        <v>3296</v>
      </c>
      <c r="D1739">
        <v>54</v>
      </c>
      <c r="E1739" t="s">
        <v>2372</v>
      </c>
      <c r="F1739">
        <v>4</v>
      </c>
      <c r="G1739" s="4" t="s">
        <v>34</v>
      </c>
      <c r="H1739" t="s">
        <v>26</v>
      </c>
      <c r="I1739" t="s">
        <v>0</v>
      </c>
      <c r="K1739" t="s">
        <v>27</v>
      </c>
      <c r="L1739" t="s">
        <v>57</v>
      </c>
      <c r="M1739" t="s">
        <v>457</v>
      </c>
      <c r="N1739" t="s">
        <v>19</v>
      </c>
      <c r="O1739">
        <v>0</v>
      </c>
      <c r="P1739" t="s">
        <v>294</v>
      </c>
      <c r="Q1739" t="s">
        <v>21</v>
      </c>
      <c r="R1739" t="s">
        <v>2561</v>
      </c>
      <c r="S1739" t="s">
        <v>780</v>
      </c>
      <c r="U1739" t="s">
        <v>2561</v>
      </c>
      <c r="V1739">
        <v>43337</v>
      </c>
    </row>
    <row r="1740" spans="1:22" ht="15.75" customHeight="1" x14ac:dyDescent="0.2">
      <c r="A1740">
        <v>43337.4833530787</v>
      </c>
      <c r="B1740" t="s">
        <v>36</v>
      </c>
      <c r="C1740" t="s">
        <v>3297</v>
      </c>
      <c r="D1740">
        <v>57</v>
      </c>
      <c r="E1740">
        <v>136</v>
      </c>
      <c r="F1740">
        <v>7</v>
      </c>
      <c r="G1740" t="s">
        <v>99</v>
      </c>
      <c r="H1740" t="s">
        <v>26</v>
      </c>
      <c r="I1740" t="s">
        <v>0</v>
      </c>
      <c r="K1740" t="s">
        <v>27</v>
      </c>
      <c r="L1740" t="s">
        <v>57</v>
      </c>
      <c r="M1740" t="s">
        <v>457</v>
      </c>
      <c r="N1740" t="s">
        <v>19</v>
      </c>
      <c r="O1740">
        <v>0</v>
      </c>
      <c r="P1740" t="s">
        <v>219</v>
      </c>
      <c r="Q1740" t="s">
        <v>21</v>
      </c>
      <c r="R1740" t="s">
        <v>3298</v>
      </c>
      <c r="S1740" t="s">
        <v>3299</v>
      </c>
      <c r="U1740" t="s">
        <v>3300</v>
      </c>
      <c r="V1740">
        <v>43337</v>
      </c>
    </row>
    <row r="1741" spans="1:22" ht="15.75" customHeight="1" x14ac:dyDescent="0.2">
      <c r="A1741">
        <v>43337.483705115737</v>
      </c>
      <c r="B1741" t="s">
        <v>22</v>
      </c>
      <c r="C1741" t="s">
        <v>3301</v>
      </c>
      <c r="D1741">
        <v>26</v>
      </c>
      <c r="E1741" t="s">
        <v>2372</v>
      </c>
      <c r="F1741">
        <v>4</v>
      </c>
      <c r="G1741" s="4" t="s">
        <v>34</v>
      </c>
      <c r="H1741" t="s">
        <v>26</v>
      </c>
      <c r="I1741" t="s">
        <v>0</v>
      </c>
      <c r="K1741" t="s">
        <v>27</v>
      </c>
      <c r="L1741" t="s">
        <v>57</v>
      </c>
      <c r="M1741" t="s">
        <v>457</v>
      </c>
      <c r="N1741" t="s">
        <v>19</v>
      </c>
      <c r="O1741">
        <v>0</v>
      </c>
      <c r="P1741" t="s">
        <v>294</v>
      </c>
      <c r="Q1741" t="s">
        <v>21</v>
      </c>
      <c r="R1741" t="s">
        <v>2561</v>
      </c>
      <c r="S1741" t="s">
        <v>780</v>
      </c>
      <c r="U1741" t="s">
        <v>2561</v>
      </c>
      <c r="V1741">
        <v>43337</v>
      </c>
    </row>
    <row r="1742" spans="1:22" ht="15.75" customHeight="1" x14ac:dyDescent="0.2">
      <c r="A1742">
        <v>43337.486374270833</v>
      </c>
      <c r="B1742" t="s">
        <v>15</v>
      </c>
      <c r="C1742" t="s">
        <v>3302</v>
      </c>
      <c r="D1742">
        <v>48</v>
      </c>
      <c r="E1742" t="s">
        <v>3303</v>
      </c>
      <c r="F1742">
        <v>4</v>
      </c>
      <c r="G1742" s="4" t="s">
        <v>34</v>
      </c>
      <c r="H1742" t="s">
        <v>26</v>
      </c>
      <c r="I1742" t="s">
        <v>0</v>
      </c>
      <c r="K1742" t="s">
        <v>27</v>
      </c>
      <c r="L1742" t="s">
        <v>28</v>
      </c>
      <c r="M1742" t="s">
        <v>18</v>
      </c>
      <c r="N1742" t="s">
        <v>39</v>
      </c>
      <c r="O1742">
        <v>2000</v>
      </c>
      <c r="P1742" t="s">
        <v>101</v>
      </c>
      <c r="Q1742" t="s">
        <v>21</v>
      </c>
      <c r="R1742" t="s">
        <v>2561</v>
      </c>
      <c r="S1742" t="s">
        <v>780</v>
      </c>
      <c r="U1742" t="s">
        <v>2561</v>
      </c>
      <c r="V1742">
        <v>43337</v>
      </c>
    </row>
    <row r="1743" spans="1:22" ht="15.75" customHeight="1" x14ac:dyDescent="0.2">
      <c r="A1743">
        <v>43337.487875775463</v>
      </c>
      <c r="B1743" t="s">
        <v>15</v>
      </c>
      <c r="C1743" t="s">
        <v>3304</v>
      </c>
      <c r="D1743">
        <v>53</v>
      </c>
      <c r="E1743">
        <v>44</v>
      </c>
      <c r="F1743">
        <v>4</v>
      </c>
      <c r="G1743" s="4" t="s">
        <v>34</v>
      </c>
      <c r="H1743" t="s">
        <v>26</v>
      </c>
      <c r="I1743" t="s">
        <v>0</v>
      </c>
      <c r="K1743" t="s">
        <v>27</v>
      </c>
      <c r="L1743" t="s">
        <v>28</v>
      </c>
      <c r="M1743" t="s">
        <v>182</v>
      </c>
      <c r="N1743" t="s">
        <v>39</v>
      </c>
      <c r="O1743">
        <v>2000</v>
      </c>
      <c r="P1743" t="s">
        <v>101</v>
      </c>
      <c r="Q1743" t="s">
        <v>21</v>
      </c>
      <c r="R1743" t="s">
        <v>2561</v>
      </c>
      <c r="S1743" t="s">
        <v>780</v>
      </c>
      <c r="U1743" t="s">
        <v>2561</v>
      </c>
      <c r="V1743">
        <v>43337</v>
      </c>
    </row>
    <row r="1744" spans="1:22" ht="15.75" customHeight="1" x14ac:dyDescent="0.2">
      <c r="A1744">
        <v>43337.489005972224</v>
      </c>
      <c r="B1744" t="s">
        <v>36</v>
      </c>
      <c r="C1744" t="s">
        <v>3305</v>
      </c>
      <c r="D1744">
        <v>61</v>
      </c>
      <c r="E1744">
        <v>43123</v>
      </c>
      <c r="F1744">
        <v>7</v>
      </c>
      <c r="G1744" t="s">
        <v>99</v>
      </c>
      <c r="H1744" t="s">
        <v>26</v>
      </c>
      <c r="I1744" t="s">
        <v>0</v>
      </c>
      <c r="K1744" t="s">
        <v>27</v>
      </c>
      <c r="L1744" t="s">
        <v>57</v>
      </c>
      <c r="M1744" t="s">
        <v>457</v>
      </c>
      <c r="N1744" t="s">
        <v>19</v>
      </c>
      <c r="O1744">
        <v>0</v>
      </c>
      <c r="P1744" t="s">
        <v>216</v>
      </c>
      <c r="Q1744" t="s">
        <v>21</v>
      </c>
      <c r="R1744" t="s">
        <v>3306</v>
      </c>
      <c r="S1744" t="s">
        <v>3307</v>
      </c>
      <c r="U1744" t="s">
        <v>3308</v>
      </c>
      <c r="V1744">
        <v>43337</v>
      </c>
    </row>
    <row r="1745" spans="1:22" ht="15.75" customHeight="1" x14ac:dyDescent="0.2">
      <c r="A1745">
        <v>43337.496920138889</v>
      </c>
      <c r="B1745" t="s">
        <v>292</v>
      </c>
      <c r="C1745" t="s">
        <v>3309</v>
      </c>
      <c r="D1745">
        <v>33</v>
      </c>
      <c r="E1745">
        <v>116</v>
      </c>
      <c r="F1745">
        <v>7</v>
      </c>
      <c r="G1745" t="s">
        <v>99</v>
      </c>
      <c r="H1745" t="s">
        <v>26</v>
      </c>
      <c r="I1745" t="s">
        <v>0</v>
      </c>
      <c r="K1745" t="s">
        <v>50</v>
      </c>
      <c r="L1745" t="s">
        <v>57</v>
      </c>
      <c r="M1745" t="s">
        <v>457</v>
      </c>
      <c r="N1745" t="s">
        <v>19</v>
      </c>
      <c r="O1745">
        <v>0</v>
      </c>
      <c r="P1745" t="s">
        <v>216</v>
      </c>
      <c r="Q1745" t="s">
        <v>21</v>
      </c>
      <c r="R1745" t="s">
        <v>3310</v>
      </c>
      <c r="S1745" t="s">
        <v>3299</v>
      </c>
      <c r="U1745" t="s">
        <v>3308</v>
      </c>
      <c r="V1745">
        <v>43337</v>
      </c>
    </row>
    <row r="1746" spans="1:22" ht="15.75" customHeight="1" x14ac:dyDescent="0.2">
      <c r="A1746">
        <v>43337.500201446761</v>
      </c>
      <c r="B1746" t="s">
        <v>22</v>
      </c>
      <c r="C1746" t="s">
        <v>3311</v>
      </c>
      <c r="D1746">
        <v>51</v>
      </c>
      <c r="E1746">
        <v>469</v>
      </c>
      <c r="F1746">
        <v>5</v>
      </c>
      <c r="G1746" t="s">
        <v>99</v>
      </c>
      <c r="H1746" t="s">
        <v>26</v>
      </c>
      <c r="I1746" t="s">
        <v>0</v>
      </c>
      <c r="K1746" t="s">
        <v>145</v>
      </c>
      <c r="L1746" t="s">
        <v>17</v>
      </c>
      <c r="M1746" t="s">
        <v>289</v>
      </c>
      <c r="N1746" t="s">
        <v>19</v>
      </c>
      <c r="O1746">
        <v>0</v>
      </c>
      <c r="P1746" t="s">
        <v>758</v>
      </c>
      <c r="Q1746" t="s">
        <v>21</v>
      </c>
      <c r="R1746" t="s">
        <v>3311</v>
      </c>
      <c r="S1746" t="s">
        <v>148</v>
      </c>
      <c r="U1746" t="s">
        <v>3312</v>
      </c>
      <c r="V1746">
        <v>43337</v>
      </c>
    </row>
    <row r="1747" spans="1:22" ht="15.75" customHeight="1" x14ac:dyDescent="0.2">
      <c r="A1747">
        <v>43337.535800613427</v>
      </c>
      <c r="B1747" t="s">
        <v>36</v>
      </c>
      <c r="C1747" t="s">
        <v>3313</v>
      </c>
      <c r="D1747">
        <v>57</v>
      </c>
      <c r="E1747">
        <v>19</v>
      </c>
      <c r="F1747">
        <v>5</v>
      </c>
      <c r="G1747" s="4" t="s">
        <v>34</v>
      </c>
      <c r="H1747" t="s">
        <v>26</v>
      </c>
      <c r="I1747" t="s">
        <v>0</v>
      </c>
      <c r="K1747" t="s">
        <v>27</v>
      </c>
      <c r="L1747" t="s">
        <v>57</v>
      </c>
      <c r="M1747" t="s">
        <v>457</v>
      </c>
      <c r="N1747" t="s">
        <v>19</v>
      </c>
      <c r="O1747">
        <v>0</v>
      </c>
      <c r="P1747" t="s">
        <v>20</v>
      </c>
      <c r="Q1747" t="s">
        <v>21</v>
      </c>
      <c r="R1747" t="s">
        <v>2561</v>
      </c>
      <c r="S1747" t="s">
        <v>780</v>
      </c>
      <c r="U1747" t="s">
        <v>2561</v>
      </c>
      <c r="V1747">
        <v>43337</v>
      </c>
    </row>
    <row r="1748" spans="1:22" ht="15.75" customHeight="1" x14ac:dyDescent="0.2">
      <c r="A1748">
        <v>43337.541023240745</v>
      </c>
      <c r="B1748" t="s">
        <v>15</v>
      </c>
      <c r="C1748" t="s">
        <v>3314</v>
      </c>
      <c r="D1748">
        <v>54</v>
      </c>
      <c r="E1748">
        <v>19</v>
      </c>
      <c r="F1748">
        <v>5</v>
      </c>
      <c r="G1748" s="4" t="s">
        <v>34</v>
      </c>
      <c r="H1748" t="s">
        <v>26</v>
      </c>
      <c r="I1748" t="s">
        <v>0</v>
      </c>
      <c r="K1748" t="s">
        <v>27</v>
      </c>
      <c r="L1748" t="s">
        <v>28</v>
      </c>
      <c r="M1748" t="s">
        <v>182</v>
      </c>
      <c r="N1748" t="s">
        <v>39</v>
      </c>
      <c r="O1748">
        <v>1800</v>
      </c>
      <c r="P1748" t="s">
        <v>294</v>
      </c>
      <c r="Q1748" t="s">
        <v>21</v>
      </c>
      <c r="R1748" t="s">
        <v>2561</v>
      </c>
      <c r="S1748" t="s">
        <v>780</v>
      </c>
      <c r="U1748" t="s">
        <v>2561</v>
      </c>
      <c r="V1748">
        <v>43337</v>
      </c>
    </row>
    <row r="1749" spans="1:22" ht="15.75" customHeight="1" x14ac:dyDescent="0.2">
      <c r="A1749">
        <v>43337.546699479164</v>
      </c>
      <c r="B1749" t="s">
        <v>15</v>
      </c>
      <c r="C1749" t="s">
        <v>3315</v>
      </c>
      <c r="D1749">
        <v>35</v>
      </c>
      <c r="E1749">
        <v>19</v>
      </c>
      <c r="F1749">
        <v>5</v>
      </c>
      <c r="G1749" s="4" t="s">
        <v>34</v>
      </c>
      <c r="H1749" t="s">
        <v>26</v>
      </c>
      <c r="I1749" t="s">
        <v>0</v>
      </c>
      <c r="K1749" t="s">
        <v>27</v>
      </c>
      <c r="L1749" t="s">
        <v>28</v>
      </c>
      <c r="M1749" t="s">
        <v>18</v>
      </c>
      <c r="N1749" t="s">
        <v>39</v>
      </c>
      <c r="O1749">
        <v>2000</v>
      </c>
      <c r="P1749" t="s">
        <v>294</v>
      </c>
      <c r="Q1749" t="s">
        <v>21</v>
      </c>
      <c r="R1749" t="s">
        <v>2561</v>
      </c>
      <c r="S1749" t="s">
        <v>780</v>
      </c>
      <c r="U1749" t="s">
        <v>2561</v>
      </c>
      <c r="V1749">
        <v>43337</v>
      </c>
    </row>
    <row r="1750" spans="1:22" ht="15.75" customHeight="1" x14ac:dyDescent="0.2">
      <c r="A1750">
        <v>43337.587102534722</v>
      </c>
      <c r="B1750" t="s">
        <v>15</v>
      </c>
      <c r="C1750" t="s">
        <v>3316</v>
      </c>
      <c r="D1750">
        <v>38</v>
      </c>
      <c r="E1750">
        <v>20</v>
      </c>
      <c r="F1750">
        <v>2</v>
      </c>
      <c r="G1750" s="4" t="s">
        <v>786</v>
      </c>
      <c r="H1750" t="s">
        <v>26</v>
      </c>
      <c r="I1750" t="s">
        <v>0</v>
      </c>
      <c r="K1750" t="s">
        <v>27</v>
      </c>
      <c r="L1750" t="s">
        <v>17</v>
      </c>
      <c r="M1750" t="s">
        <v>289</v>
      </c>
      <c r="N1750" t="s">
        <v>19</v>
      </c>
      <c r="O1750">
        <v>0</v>
      </c>
      <c r="P1750" t="s">
        <v>20</v>
      </c>
      <c r="Q1750" t="s">
        <v>21</v>
      </c>
      <c r="R1750" t="s">
        <v>3317</v>
      </c>
      <c r="S1750" t="s">
        <v>3318</v>
      </c>
      <c r="U1750" t="s">
        <v>2054</v>
      </c>
      <c r="V1750">
        <v>43304</v>
      </c>
    </row>
    <row r="1751" spans="1:22" ht="15.75" customHeight="1" x14ac:dyDescent="0.2">
      <c r="A1751">
        <v>43337.589340486113</v>
      </c>
      <c r="B1751" t="s">
        <v>36</v>
      </c>
      <c r="C1751" t="s">
        <v>3319</v>
      </c>
      <c r="D1751">
        <v>63</v>
      </c>
      <c r="E1751" t="s">
        <v>2581</v>
      </c>
      <c r="F1751">
        <v>5</v>
      </c>
      <c r="G1751" s="4" t="s">
        <v>34</v>
      </c>
      <c r="H1751" t="s">
        <v>26</v>
      </c>
      <c r="I1751" t="s">
        <v>0</v>
      </c>
      <c r="K1751" t="s">
        <v>27</v>
      </c>
      <c r="L1751" t="s">
        <v>57</v>
      </c>
      <c r="M1751" t="s">
        <v>457</v>
      </c>
      <c r="N1751" t="s">
        <v>19</v>
      </c>
      <c r="O1751">
        <v>0</v>
      </c>
      <c r="P1751" t="s">
        <v>20</v>
      </c>
      <c r="Q1751" t="s">
        <v>21</v>
      </c>
      <c r="R1751" t="s">
        <v>2561</v>
      </c>
      <c r="S1751" t="s">
        <v>780</v>
      </c>
      <c r="U1751" t="s">
        <v>2561</v>
      </c>
      <c r="V1751">
        <v>43337</v>
      </c>
    </row>
    <row r="1752" spans="1:22" ht="15.75" customHeight="1" x14ac:dyDescent="0.2">
      <c r="A1752">
        <v>43337.590843888887</v>
      </c>
      <c r="B1752" t="s">
        <v>15</v>
      </c>
      <c r="C1752" t="s">
        <v>3320</v>
      </c>
      <c r="D1752">
        <v>24</v>
      </c>
      <c r="E1752" t="s">
        <v>2581</v>
      </c>
      <c r="F1752">
        <v>5</v>
      </c>
      <c r="G1752" s="4" t="s">
        <v>34</v>
      </c>
      <c r="H1752" t="s">
        <v>26</v>
      </c>
      <c r="I1752" t="s">
        <v>0</v>
      </c>
      <c r="K1752" t="s">
        <v>27</v>
      </c>
      <c r="L1752" t="s">
        <v>28</v>
      </c>
      <c r="M1752" t="s">
        <v>18</v>
      </c>
      <c r="N1752" t="s">
        <v>39</v>
      </c>
      <c r="O1752">
        <v>1500</v>
      </c>
      <c r="P1752" t="s">
        <v>20</v>
      </c>
      <c r="Q1752" t="s">
        <v>21</v>
      </c>
      <c r="R1752" t="s">
        <v>2561</v>
      </c>
      <c r="S1752" t="s">
        <v>780</v>
      </c>
      <c r="U1752" t="s">
        <v>2561</v>
      </c>
      <c r="V1752">
        <v>43337</v>
      </c>
    </row>
    <row r="1753" spans="1:22" ht="15.75" customHeight="1" x14ac:dyDescent="0.2">
      <c r="A1753">
        <v>43337.595106620371</v>
      </c>
      <c r="B1753" t="s">
        <v>36</v>
      </c>
      <c r="C1753" t="s">
        <v>3321</v>
      </c>
      <c r="D1753">
        <v>77</v>
      </c>
      <c r="E1753" t="s">
        <v>462</v>
      </c>
      <c r="F1753">
        <v>5</v>
      </c>
      <c r="G1753" s="4" t="s">
        <v>34</v>
      </c>
      <c r="H1753" t="s">
        <v>26</v>
      </c>
      <c r="I1753" t="s">
        <v>0</v>
      </c>
      <c r="K1753" t="s">
        <v>27</v>
      </c>
      <c r="L1753" t="s">
        <v>57</v>
      </c>
      <c r="M1753" t="s">
        <v>457</v>
      </c>
      <c r="N1753" t="s">
        <v>19</v>
      </c>
      <c r="O1753">
        <v>0</v>
      </c>
      <c r="P1753" t="s">
        <v>20</v>
      </c>
      <c r="Q1753" t="s">
        <v>21</v>
      </c>
      <c r="R1753" t="s">
        <v>2561</v>
      </c>
      <c r="S1753" t="s">
        <v>780</v>
      </c>
      <c r="U1753" t="s">
        <v>2561</v>
      </c>
      <c r="V1753">
        <v>43337</v>
      </c>
    </row>
    <row r="1754" spans="1:22" ht="15.75" customHeight="1" x14ac:dyDescent="0.2">
      <c r="A1754">
        <v>43337.598073472225</v>
      </c>
      <c r="B1754" t="s">
        <v>36</v>
      </c>
      <c r="C1754" t="s">
        <v>3322</v>
      </c>
      <c r="D1754">
        <v>46</v>
      </c>
      <c r="E1754" t="s">
        <v>462</v>
      </c>
      <c r="F1754">
        <v>5</v>
      </c>
      <c r="G1754" s="4" t="s">
        <v>34</v>
      </c>
      <c r="H1754" t="s">
        <v>26</v>
      </c>
      <c r="I1754" t="s">
        <v>0</v>
      </c>
      <c r="K1754" t="s">
        <v>27</v>
      </c>
      <c r="L1754" t="s">
        <v>57</v>
      </c>
      <c r="M1754" t="s">
        <v>457</v>
      </c>
      <c r="N1754" t="s">
        <v>19</v>
      </c>
      <c r="O1754">
        <v>0</v>
      </c>
      <c r="P1754" t="s">
        <v>20</v>
      </c>
      <c r="Q1754" t="s">
        <v>21</v>
      </c>
      <c r="R1754" t="s">
        <v>2561</v>
      </c>
      <c r="S1754" t="s">
        <v>780</v>
      </c>
      <c r="U1754" t="s">
        <v>2561</v>
      </c>
      <c r="V1754">
        <v>43337</v>
      </c>
    </row>
    <row r="1755" spans="1:22" ht="15.75" customHeight="1" x14ac:dyDescent="0.2">
      <c r="A1755">
        <v>43337.63630460648</v>
      </c>
      <c r="B1755" t="s">
        <v>15</v>
      </c>
      <c r="C1755" t="s">
        <v>3323</v>
      </c>
      <c r="D1755">
        <v>57</v>
      </c>
      <c r="E1755">
        <v>5</v>
      </c>
      <c r="F1755">
        <v>3</v>
      </c>
      <c r="G1755" s="4" t="s">
        <v>786</v>
      </c>
      <c r="H1755" t="s">
        <v>26</v>
      </c>
      <c r="I1755" t="s">
        <v>0</v>
      </c>
      <c r="K1755" t="s">
        <v>27</v>
      </c>
      <c r="L1755" t="s">
        <v>17</v>
      </c>
      <c r="M1755" t="s">
        <v>289</v>
      </c>
      <c r="N1755" t="s">
        <v>19</v>
      </c>
      <c r="O1755">
        <v>0</v>
      </c>
      <c r="P1755" t="s">
        <v>20</v>
      </c>
      <c r="Q1755" t="s">
        <v>21</v>
      </c>
      <c r="R1755" t="s">
        <v>2110</v>
      </c>
      <c r="S1755" t="s">
        <v>3318</v>
      </c>
      <c r="U1755" t="s">
        <v>2098</v>
      </c>
      <c r="V1755">
        <v>43304</v>
      </c>
    </row>
    <row r="1756" spans="1:22" ht="15.75" customHeight="1" x14ac:dyDescent="0.2">
      <c r="A1756">
        <v>43337.691087858795</v>
      </c>
      <c r="B1756" t="s">
        <v>15</v>
      </c>
      <c r="C1756" t="s">
        <v>3324</v>
      </c>
      <c r="D1756">
        <v>28</v>
      </c>
      <c r="E1756" t="s">
        <v>1759</v>
      </c>
      <c r="F1756">
        <v>7</v>
      </c>
      <c r="G1756" t="s">
        <v>99</v>
      </c>
      <c r="H1756" t="s">
        <v>26</v>
      </c>
      <c r="I1756" t="s">
        <v>0</v>
      </c>
      <c r="K1756" t="s">
        <v>145</v>
      </c>
      <c r="L1756" t="s">
        <v>57</v>
      </c>
      <c r="M1756" t="s">
        <v>457</v>
      </c>
      <c r="N1756" t="s">
        <v>19</v>
      </c>
      <c r="O1756">
        <v>0</v>
      </c>
      <c r="P1756" t="s">
        <v>54</v>
      </c>
      <c r="Q1756" t="s">
        <v>21</v>
      </c>
      <c r="R1756" t="s">
        <v>3276</v>
      </c>
      <c r="S1756" t="s">
        <v>3277</v>
      </c>
      <c r="U1756" t="s">
        <v>3278</v>
      </c>
      <c r="V1756">
        <v>43337</v>
      </c>
    </row>
    <row r="1757" spans="1:22" ht="15.75" customHeight="1" x14ac:dyDescent="0.2">
      <c r="A1757">
        <v>43337.694875138885</v>
      </c>
      <c r="B1757" t="s">
        <v>15</v>
      </c>
      <c r="C1757" t="s">
        <v>3325</v>
      </c>
      <c r="D1757">
        <v>26</v>
      </c>
      <c r="E1757" t="s">
        <v>1759</v>
      </c>
      <c r="F1757">
        <v>7</v>
      </c>
      <c r="G1757" t="s">
        <v>99</v>
      </c>
      <c r="H1757" t="s">
        <v>26</v>
      </c>
      <c r="I1757" t="s">
        <v>0</v>
      </c>
      <c r="K1757" t="s">
        <v>27</v>
      </c>
      <c r="L1757" t="s">
        <v>57</v>
      </c>
      <c r="M1757" t="s">
        <v>457</v>
      </c>
      <c r="N1757" t="s">
        <v>19</v>
      </c>
      <c r="O1757">
        <v>0</v>
      </c>
      <c r="P1757" t="s">
        <v>58</v>
      </c>
      <c r="Q1757" t="s">
        <v>21</v>
      </c>
      <c r="R1757" t="s">
        <v>3276</v>
      </c>
      <c r="S1757" t="s">
        <v>3326</v>
      </c>
      <c r="U1757" t="s">
        <v>3278</v>
      </c>
      <c r="V1757">
        <v>43337</v>
      </c>
    </row>
    <row r="1758" spans="1:22" ht="15.75" customHeight="1" x14ac:dyDescent="0.2">
      <c r="A1758">
        <v>43337.695481145834</v>
      </c>
      <c r="B1758" t="s">
        <v>36</v>
      </c>
      <c r="C1758" t="s">
        <v>3327</v>
      </c>
      <c r="D1758">
        <v>30</v>
      </c>
      <c r="E1758" t="s">
        <v>697</v>
      </c>
      <c r="F1758">
        <v>5</v>
      </c>
      <c r="G1758" s="4" t="s">
        <v>786</v>
      </c>
      <c r="H1758" t="s">
        <v>26</v>
      </c>
      <c r="I1758" t="s">
        <v>0</v>
      </c>
      <c r="K1758" t="s">
        <v>50</v>
      </c>
      <c r="L1758" t="s">
        <v>28</v>
      </c>
      <c r="M1758" t="s">
        <v>29</v>
      </c>
      <c r="N1758" t="s">
        <v>39</v>
      </c>
      <c r="O1758">
        <v>0</v>
      </c>
      <c r="P1758" t="s">
        <v>456</v>
      </c>
      <c r="Q1758" t="s">
        <v>21</v>
      </c>
      <c r="R1758" t="s">
        <v>2367</v>
      </c>
      <c r="S1758" t="s">
        <v>3328</v>
      </c>
      <c r="U1758" t="s">
        <v>2122</v>
      </c>
      <c r="V1758">
        <v>43313</v>
      </c>
    </row>
    <row r="1759" spans="1:22" ht="15.75" customHeight="1" x14ac:dyDescent="0.2">
      <c r="A1759">
        <v>43337.699041770829</v>
      </c>
      <c r="B1759" t="s">
        <v>36</v>
      </c>
      <c r="C1759" t="s">
        <v>3329</v>
      </c>
      <c r="D1759">
        <v>53</v>
      </c>
      <c r="E1759" t="s">
        <v>1518</v>
      </c>
      <c r="F1759">
        <v>7</v>
      </c>
      <c r="G1759" t="s">
        <v>99</v>
      </c>
      <c r="H1759" t="s">
        <v>26</v>
      </c>
      <c r="I1759" t="s">
        <v>0</v>
      </c>
      <c r="K1759" t="s">
        <v>145</v>
      </c>
      <c r="L1759" t="s">
        <v>57</v>
      </c>
      <c r="M1759" t="s">
        <v>457</v>
      </c>
      <c r="N1759" t="s">
        <v>19</v>
      </c>
      <c r="O1759">
        <v>0</v>
      </c>
      <c r="P1759" t="s">
        <v>101</v>
      </c>
      <c r="Q1759" t="s">
        <v>21</v>
      </c>
      <c r="R1759" t="s">
        <v>3276</v>
      </c>
      <c r="S1759" t="s">
        <v>3326</v>
      </c>
      <c r="U1759" t="s">
        <v>3278</v>
      </c>
      <c r="V1759">
        <v>43337</v>
      </c>
    </row>
    <row r="1760" spans="1:22" ht="15.75" customHeight="1" x14ac:dyDescent="0.2">
      <c r="A1760">
        <v>43337.703597256943</v>
      </c>
      <c r="B1760" t="s">
        <v>15</v>
      </c>
      <c r="C1760" t="s">
        <v>3330</v>
      </c>
      <c r="D1760">
        <v>32</v>
      </c>
      <c r="E1760" t="s">
        <v>1518</v>
      </c>
      <c r="F1760">
        <v>7</v>
      </c>
      <c r="G1760" t="s">
        <v>99</v>
      </c>
      <c r="H1760" t="s">
        <v>26</v>
      </c>
      <c r="I1760" t="s">
        <v>0</v>
      </c>
      <c r="K1760" t="s">
        <v>145</v>
      </c>
      <c r="L1760" t="s">
        <v>57</v>
      </c>
      <c r="M1760" t="s">
        <v>457</v>
      </c>
      <c r="N1760" t="s">
        <v>19</v>
      </c>
      <c r="O1760">
        <v>0</v>
      </c>
      <c r="P1760" t="s">
        <v>101</v>
      </c>
      <c r="Q1760" t="s">
        <v>21</v>
      </c>
      <c r="R1760" t="s">
        <v>3276</v>
      </c>
      <c r="S1760" t="s">
        <v>3326</v>
      </c>
      <c r="U1760" t="s">
        <v>3278</v>
      </c>
      <c r="V1760">
        <v>43337</v>
      </c>
    </row>
    <row r="1761" spans="1:22" ht="15.75" customHeight="1" x14ac:dyDescent="0.2">
      <c r="A1761">
        <v>43337.708413749999</v>
      </c>
      <c r="B1761" t="s">
        <v>15</v>
      </c>
      <c r="C1761" t="s">
        <v>3331</v>
      </c>
      <c r="D1761">
        <v>19</v>
      </c>
      <c r="E1761">
        <v>74</v>
      </c>
      <c r="F1761">
        <v>7</v>
      </c>
      <c r="G1761" t="s">
        <v>99</v>
      </c>
      <c r="H1761" t="s">
        <v>26</v>
      </c>
      <c r="I1761" t="s">
        <v>0</v>
      </c>
      <c r="K1761" t="s">
        <v>293</v>
      </c>
      <c r="L1761" t="s">
        <v>57</v>
      </c>
      <c r="M1761" t="s">
        <v>457</v>
      </c>
      <c r="N1761" t="s">
        <v>19</v>
      </c>
      <c r="O1761">
        <v>0</v>
      </c>
      <c r="P1761" t="s">
        <v>294</v>
      </c>
      <c r="Q1761" t="s">
        <v>21</v>
      </c>
      <c r="R1761" t="s">
        <v>3276</v>
      </c>
      <c r="S1761" t="s">
        <v>3326</v>
      </c>
      <c r="U1761" t="s">
        <v>3278</v>
      </c>
      <c r="V1761">
        <v>43337</v>
      </c>
    </row>
    <row r="1762" spans="1:22" ht="15.75" customHeight="1" x14ac:dyDescent="0.2">
      <c r="A1762">
        <v>43337.732312129629</v>
      </c>
      <c r="B1762" t="s">
        <v>36</v>
      </c>
      <c r="C1762" t="s">
        <v>3332</v>
      </c>
      <c r="D1762">
        <v>60</v>
      </c>
      <c r="E1762" t="s">
        <v>3333</v>
      </c>
      <c r="F1762">
        <v>3</v>
      </c>
      <c r="G1762" t="s">
        <v>99</v>
      </c>
      <c r="H1762" t="s">
        <v>26</v>
      </c>
      <c r="I1762" t="s">
        <v>0</v>
      </c>
      <c r="K1762" t="s">
        <v>27</v>
      </c>
      <c r="L1762" t="s">
        <v>28</v>
      </c>
      <c r="M1762" t="s">
        <v>29</v>
      </c>
      <c r="N1762" t="s">
        <v>39</v>
      </c>
      <c r="O1762">
        <v>0</v>
      </c>
      <c r="P1762" t="s">
        <v>200</v>
      </c>
      <c r="Q1762" t="s">
        <v>21</v>
      </c>
      <c r="R1762" t="s">
        <v>3332</v>
      </c>
      <c r="S1762" t="s">
        <v>3168</v>
      </c>
      <c r="U1762" t="s">
        <v>148</v>
      </c>
      <c r="V1762">
        <v>43337</v>
      </c>
    </row>
    <row r="1763" spans="1:22" ht="15.75" customHeight="1" x14ac:dyDescent="0.2">
      <c r="A1763">
        <v>43337.771409884255</v>
      </c>
      <c r="B1763" t="s">
        <v>36</v>
      </c>
      <c r="C1763" t="s">
        <v>3334</v>
      </c>
      <c r="D1763">
        <v>51</v>
      </c>
      <c r="E1763" t="s">
        <v>3335</v>
      </c>
      <c r="F1763">
        <v>5</v>
      </c>
      <c r="G1763" t="s">
        <v>99</v>
      </c>
      <c r="H1763" t="s">
        <v>26</v>
      </c>
      <c r="I1763" t="s">
        <v>0</v>
      </c>
      <c r="K1763" t="s">
        <v>27</v>
      </c>
      <c r="L1763" t="s">
        <v>28</v>
      </c>
      <c r="M1763" t="s">
        <v>87</v>
      </c>
      <c r="N1763" t="s">
        <v>51</v>
      </c>
      <c r="O1763">
        <v>600</v>
      </c>
      <c r="P1763" t="s">
        <v>20</v>
      </c>
      <c r="Q1763" t="s">
        <v>21</v>
      </c>
      <c r="R1763" t="s">
        <v>3334</v>
      </c>
      <c r="S1763" t="s">
        <v>148</v>
      </c>
      <c r="U1763" t="s">
        <v>3336</v>
      </c>
      <c r="V1763">
        <v>43324</v>
      </c>
    </row>
    <row r="1764" spans="1:22" ht="15.75" customHeight="1" x14ac:dyDescent="0.2">
      <c r="A1764">
        <v>43337.944443831017</v>
      </c>
      <c r="B1764" t="s">
        <v>15</v>
      </c>
      <c r="C1764" t="s">
        <v>3337</v>
      </c>
      <c r="D1764">
        <v>52</v>
      </c>
      <c r="E1764" t="s">
        <v>1545</v>
      </c>
      <c r="F1764">
        <v>3</v>
      </c>
      <c r="G1764" t="s">
        <v>99</v>
      </c>
      <c r="H1764" t="s">
        <v>26</v>
      </c>
      <c r="I1764" t="s">
        <v>0</v>
      </c>
      <c r="K1764" t="s">
        <v>50</v>
      </c>
      <c r="L1764" t="s">
        <v>28</v>
      </c>
      <c r="M1764" t="s">
        <v>18</v>
      </c>
      <c r="N1764" t="s">
        <v>39</v>
      </c>
      <c r="O1764">
        <v>500</v>
      </c>
      <c r="P1764" t="s">
        <v>20</v>
      </c>
      <c r="Q1764" t="s">
        <v>95</v>
      </c>
      <c r="R1764" t="s">
        <v>3338</v>
      </c>
      <c r="U1764" t="s">
        <v>291</v>
      </c>
      <c r="V1764">
        <v>43337</v>
      </c>
    </row>
    <row r="1765" spans="1:22" ht="15.75" customHeight="1" x14ac:dyDescent="0.2">
      <c r="A1765">
        <v>43338.475675555557</v>
      </c>
      <c r="B1765" t="s">
        <v>36</v>
      </c>
      <c r="C1765" t="s">
        <v>3339</v>
      </c>
      <c r="D1765">
        <v>50</v>
      </c>
      <c r="E1765">
        <v>172</v>
      </c>
      <c r="F1765">
        <v>7</v>
      </c>
      <c r="G1765" t="s">
        <v>70</v>
      </c>
      <c r="H1765" t="s">
        <v>3340</v>
      </c>
      <c r="I1765" t="s">
        <v>0</v>
      </c>
      <c r="K1765" t="s">
        <v>27</v>
      </c>
      <c r="L1765" t="s">
        <v>57</v>
      </c>
      <c r="M1765" t="s">
        <v>457</v>
      </c>
      <c r="N1765" t="s">
        <v>19</v>
      </c>
      <c r="O1765">
        <v>0</v>
      </c>
      <c r="P1765" t="s">
        <v>54</v>
      </c>
      <c r="Q1765" t="s">
        <v>21</v>
      </c>
      <c r="R1765" t="s">
        <v>3341</v>
      </c>
      <c r="S1765" t="s">
        <v>3342</v>
      </c>
      <c r="U1765" t="s">
        <v>3339</v>
      </c>
      <c r="V1765">
        <v>43338</v>
      </c>
    </row>
    <row r="1766" spans="1:22" ht="15.75" customHeight="1" x14ac:dyDescent="0.2">
      <c r="A1766">
        <v>43338.529547372687</v>
      </c>
      <c r="B1766" t="s">
        <v>22</v>
      </c>
      <c r="C1766" t="s">
        <v>3343</v>
      </c>
      <c r="D1766">
        <v>69</v>
      </c>
      <c r="E1766">
        <v>17</v>
      </c>
      <c r="F1766">
        <v>3</v>
      </c>
      <c r="G1766" s="4" t="s">
        <v>786</v>
      </c>
      <c r="H1766" t="s">
        <v>26</v>
      </c>
      <c r="I1766" t="s">
        <v>0</v>
      </c>
      <c r="K1766" t="s">
        <v>27</v>
      </c>
      <c r="L1766" t="s">
        <v>57</v>
      </c>
      <c r="M1766" t="s">
        <v>457</v>
      </c>
      <c r="N1766" t="s">
        <v>19</v>
      </c>
      <c r="O1766">
        <v>0</v>
      </c>
      <c r="P1766" t="s">
        <v>294</v>
      </c>
      <c r="Q1766" t="s">
        <v>21</v>
      </c>
      <c r="R1766" t="s">
        <v>2110</v>
      </c>
      <c r="S1766" t="s">
        <v>3318</v>
      </c>
      <c r="U1766" t="s">
        <v>2054</v>
      </c>
      <c r="V1766">
        <v>43304</v>
      </c>
    </row>
    <row r="1767" spans="1:22" ht="15.75" customHeight="1" x14ac:dyDescent="0.2">
      <c r="A1767">
        <v>43338.531273738423</v>
      </c>
      <c r="B1767" t="s">
        <v>22</v>
      </c>
      <c r="C1767" t="s">
        <v>3344</v>
      </c>
      <c r="D1767">
        <v>67</v>
      </c>
      <c r="E1767">
        <v>17</v>
      </c>
      <c r="F1767">
        <v>3</v>
      </c>
      <c r="G1767" s="4" t="s">
        <v>786</v>
      </c>
      <c r="H1767" t="s">
        <v>26</v>
      </c>
      <c r="I1767" t="s">
        <v>0</v>
      </c>
      <c r="K1767" t="s">
        <v>27</v>
      </c>
      <c r="L1767" t="s">
        <v>57</v>
      </c>
      <c r="M1767" t="s">
        <v>457</v>
      </c>
      <c r="N1767" t="s">
        <v>19</v>
      </c>
      <c r="O1767">
        <v>0</v>
      </c>
      <c r="P1767" t="s">
        <v>294</v>
      </c>
      <c r="Q1767" t="s">
        <v>21</v>
      </c>
      <c r="R1767">
        <v>0</v>
      </c>
      <c r="S1767" t="s">
        <v>3345</v>
      </c>
      <c r="U1767" t="s">
        <v>2098</v>
      </c>
      <c r="V1767">
        <v>43304</v>
      </c>
    </row>
    <row r="1768" spans="1:22" ht="15.75" customHeight="1" x14ac:dyDescent="0.2">
      <c r="A1768">
        <v>43338.533704629634</v>
      </c>
      <c r="B1768" t="s">
        <v>36</v>
      </c>
      <c r="C1768" t="s">
        <v>3346</v>
      </c>
      <c r="D1768">
        <v>77</v>
      </c>
      <c r="E1768">
        <v>23</v>
      </c>
      <c r="F1768">
        <v>6</v>
      </c>
      <c r="G1768" s="4" t="s">
        <v>786</v>
      </c>
      <c r="H1768" t="s">
        <v>26</v>
      </c>
      <c r="I1768" t="s">
        <v>0</v>
      </c>
      <c r="K1768" t="s">
        <v>100</v>
      </c>
      <c r="L1768" t="s">
        <v>57</v>
      </c>
      <c r="M1768" t="s">
        <v>457</v>
      </c>
      <c r="N1768" t="s">
        <v>19</v>
      </c>
      <c r="O1768">
        <v>0</v>
      </c>
      <c r="P1768" t="s">
        <v>20</v>
      </c>
      <c r="Q1768" t="s">
        <v>21</v>
      </c>
      <c r="R1768" t="s">
        <v>2106</v>
      </c>
      <c r="S1768" t="s">
        <v>3347</v>
      </c>
      <c r="U1768" t="s">
        <v>2098</v>
      </c>
      <c r="V1768">
        <v>43304</v>
      </c>
    </row>
    <row r="1769" spans="1:22" ht="15.75" customHeight="1" x14ac:dyDescent="0.2">
      <c r="A1769">
        <v>43338.536014710648</v>
      </c>
      <c r="B1769" t="s">
        <v>36</v>
      </c>
      <c r="C1769" t="s">
        <v>3348</v>
      </c>
      <c r="D1769">
        <v>61</v>
      </c>
      <c r="E1769">
        <v>36</v>
      </c>
      <c r="F1769">
        <v>6</v>
      </c>
      <c r="G1769" s="4" t="s">
        <v>786</v>
      </c>
      <c r="H1769" t="s">
        <v>26</v>
      </c>
      <c r="I1769" t="s">
        <v>0</v>
      </c>
      <c r="K1769" t="s">
        <v>27</v>
      </c>
      <c r="L1769" t="s">
        <v>57</v>
      </c>
      <c r="M1769" t="s">
        <v>457</v>
      </c>
      <c r="N1769" t="s">
        <v>19</v>
      </c>
      <c r="O1769">
        <v>0</v>
      </c>
      <c r="P1769" t="s">
        <v>294</v>
      </c>
      <c r="Q1769" t="s">
        <v>21</v>
      </c>
      <c r="R1769" t="s">
        <v>2110</v>
      </c>
      <c r="S1769" t="s">
        <v>3318</v>
      </c>
      <c r="U1769" t="s">
        <v>2098</v>
      </c>
      <c r="V1769">
        <v>43304</v>
      </c>
    </row>
    <row r="1770" spans="1:22" ht="15.75" customHeight="1" x14ac:dyDescent="0.2">
      <c r="A1770">
        <v>43338.539157673615</v>
      </c>
      <c r="B1770" t="s">
        <v>36</v>
      </c>
      <c r="C1770" t="s">
        <v>3349</v>
      </c>
      <c r="D1770">
        <v>67</v>
      </c>
      <c r="E1770" t="s">
        <v>1753</v>
      </c>
      <c r="F1770">
        <v>3</v>
      </c>
      <c r="G1770" s="4" t="s">
        <v>786</v>
      </c>
      <c r="H1770" t="s">
        <v>26</v>
      </c>
      <c r="I1770" t="s">
        <v>0</v>
      </c>
      <c r="K1770" t="s">
        <v>16</v>
      </c>
      <c r="L1770" t="s">
        <v>57</v>
      </c>
      <c r="M1770" t="s">
        <v>457</v>
      </c>
      <c r="N1770" t="s">
        <v>19</v>
      </c>
      <c r="O1770">
        <v>0</v>
      </c>
      <c r="P1770" t="s">
        <v>294</v>
      </c>
      <c r="Q1770" t="s">
        <v>21</v>
      </c>
      <c r="R1770" t="s">
        <v>2106</v>
      </c>
      <c r="S1770" t="s">
        <v>3350</v>
      </c>
      <c r="U1770" t="s">
        <v>2098</v>
      </c>
      <c r="V1770">
        <v>43304</v>
      </c>
    </row>
    <row r="1771" spans="1:22" ht="15.75" customHeight="1" x14ac:dyDescent="0.2">
      <c r="A1771">
        <v>43338.541339317133</v>
      </c>
      <c r="B1771" t="s">
        <v>36</v>
      </c>
      <c r="C1771" t="s">
        <v>3351</v>
      </c>
      <c r="D1771">
        <v>55</v>
      </c>
      <c r="E1771">
        <v>19</v>
      </c>
      <c r="F1771">
        <v>3</v>
      </c>
      <c r="G1771" s="4" t="s">
        <v>786</v>
      </c>
      <c r="H1771" t="s">
        <v>26</v>
      </c>
      <c r="I1771" t="s">
        <v>0</v>
      </c>
      <c r="K1771" t="s">
        <v>16</v>
      </c>
      <c r="L1771" t="s">
        <v>57</v>
      </c>
      <c r="M1771" t="s">
        <v>457</v>
      </c>
      <c r="N1771" t="s">
        <v>19</v>
      </c>
      <c r="O1771">
        <v>0</v>
      </c>
      <c r="P1771" t="s">
        <v>294</v>
      </c>
      <c r="Q1771" t="s">
        <v>21</v>
      </c>
      <c r="R1771" t="s">
        <v>2110</v>
      </c>
      <c r="S1771" t="s">
        <v>3318</v>
      </c>
      <c r="U1771" t="s">
        <v>2098</v>
      </c>
      <c r="V1771">
        <v>43304</v>
      </c>
    </row>
    <row r="1772" spans="1:22" ht="15.75" customHeight="1" x14ac:dyDescent="0.2">
      <c r="A1772">
        <v>43338.54283288194</v>
      </c>
      <c r="B1772" t="s">
        <v>15</v>
      </c>
      <c r="C1772" t="s">
        <v>3352</v>
      </c>
      <c r="D1772">
        <v>59</v>
      </c>
      <c r="E1772">
        <v>19</v>
      </c>
      <c r="F1772">
        <v>3</v>
      </c>
      <c r="G1772" s="4" t="s">
        <v>786</v>
      </c>
      <c r="H1772" t="s">
        <v>26</v>
      </c>
      <c r="I1772" t="s">
        <v>0</v>
      </c>
      <c r="K1772" t="s">
        <v>27</v>
      </c>
      <c r="L1772" t="s">
        <v>57</v>
      </c>
      <c r="M1772" t="s">
        <v>457</v>
      </c>
      <c r="N1772" t="s">
        <v>19</v>
      </c>
      <c r="O1772">
        <v>0</v>
      </c>
      <c r="P1772" t="s">
        <v>294</v>
      </c>
      <c r="Q1772" t="s">
        <v>21</v>
      </c>
      <c r="R1772" t="s">
        <v>2110</v>
      </c>
      <c r="S1772" t="s">
        <v>3318</v>
      </c>
      <c r="U1772" t="s">
        <v>2054</v>
      </c>
      <c r="V1772">
        <v>43304</v>
      </c>
    </row>
    <row r="1773" spans="1:22" ht="15.75" customHeight="1" x14ac:dyDescent="0.2">
      <c r="A1773">
        <v>43338.544563298608</v>
      </c>
      <c r="B1773" t="s">
        <v>15</v>
      </c>
      <c r="C1773" t="s">
        <v>3353</v>
      </c>
      <c r="D1773">
        <v>60</v>
      </c>
      <c r="E1773" t="s">
        <v>552</v>
      </c>
      <c r="F1773">
        <v>3</v>
      </c>
      <c r="G1773" s="4" t="s">
        <v>786</v>
      </c>
      <c r="H1773" t="s">
        <v>26</v>
      </c>
      <c r="I1773" t="s">
        <v>0</v>
      </c>
      <c r="K1773" t="s">
        <v>27</v>
      </c>
      <c r="L1773" t="s">
        <v>57</v>
      </c>
      <c r="M1773" t="s">
        <v>457</v>
      </c>
      <c r="N1773" t="s">
        <v>19</v>
      </c>
      <c r="O1773">
        <v>0</v>
      </c>
      <c r="P1773" t="s">
        <v>294</v>
      </c>
      <c r="Q1773" t="s">
        <v>21</v>
      </c>
      <c r="R1773">
        <v>0</v>
      </c>
      <c r="S1773" t="s">
        <v>3354</v>
      </c>
      <c r="U1773" t="s">
        <v>2054</v>
      </c>
      <c r="V1773">
        <v>43304</v>
      </c>
    </row>
    <row r="1774" spans="1:22" ht="15.75" customHeight="1" x14ac:dyDescent="0.2">
      <c r="A1774">
        <v>43338.573045497687</v>
      </c>
      <c r="B1774" t="s">
        <v>36</v>
      </c>
      <c r="C1774" t="s">
        <v>3355</v>
      </c>
      <c r="D1774">
        <v>50</v>
      </c>
      <c r="E1774" t="s">
        <v>3356</v>
      </c>
      <c r="F1774">
        <v>5</v>
      </c>
      <c r="G1774" s="4" t="s">
        <v>34</v>
      </c>
      <c r="H1774" t="s">
        <v>26</v>
      </c>
      <c r="I1774" t="s">
        <v>0</v>
      </c>
      <c r="K1774" t="s">
        <v>27</v>
      </c>
      <c r="L1774" t="s">
        <v>57</v>
      </c>
      <c r="M1774" t="s">
        <v>457</v>
      </c>
      <c r="N1774" t="s">
        <v>19</v>
      </c>
      <c r="O1774">
        <v>0</v>
      </c>
      <c r="P1774" t="s">
        <v>20</v>
      </c>
      <c r="Q1774" t="s">
        <v>21</v>
      </c>
      <c r="R1774" t="s">
        <v>2561</v>
      </c>
      <c r="S1774" t="s">
        <v>780</v>
      </c>
      <c r="U1774" t="s">
        <v>2561</v>
      </c>
      <c r="V1774">
        <v>43338</v>
      </c>
    </row>
    <row r="1775" spans="1:22" ht="15.75" customHeight="1" x14ac:dyDescent="0.2">
      <c r="A1775">
        <v>43338.574621655091</v>
      </c>
      <c r="B1775" t="s">
        <v>15</v>
      </c>
      <c r="C1775" t="s">
        <v>3357</v>
      </c>
      <c r="D1775">
        <v>30</v>
      </c>
      <c r="E1775" t="s">
        <v>3356</v>
      </c>
      <c r="F1775">
        <v>5</v>
      </c>
      <c r="G1775" s="4" t="s">
        <v>34</v>
      </c>
      <c r="H1775" t="s">
        <v>26</v>
      </c>
      <c r="I1775" t="s">
        <v>0</v>
      </c>
      <c r="K1775" t="s">
        <v>27</v>
      </c>
      <c r="L1775" t="s">
        <v>28</v>
      </c>
      <c r="M1775" t="s">
        <v>94</v>
      </c>
      <c r="N1775" t="s">
        <v>39</v>
      </c>
      <c r="O1775">
        <v>1500</v>
      </c>
      <c r="P1775" t="s">
        <v>20</v>
      </c>
      <c r="Q1775" t="s">
        <v>21</v>
      </c>
      <c r="R1775" t="s">
        <v>2561</v>
      </c>
      <c r="S1775" t="s">
        <v>780</v>
      </c>
      <c r="U1775" t="s">
        <v>2561</v>
      </c>
      <c r="V1775">
        <v>43338</v>
      </c>
    </row>
    <row r="1776" spans="1:22" ht="15.75" customHeight="1" x14ac:dyDescent="0.2">
      <c r="A1776">
        <v>43338.57588989583</v>
      </c>
      <c r="B1776" t="s">
        <v>15</v>
      </c>
      <c r="C1776" t="s">
        <v>3358</v>
      </c>
      <c r="D1776">
        <v>28</v>
      </c>
      <c r="E1776" t="s">
        <v>3356</v>
      </c>
      <c r="F1776">
        <v>5</v>
      </c>
      <c r="G1776" s="4" t="s">
        <v>34</v>
      </c>
      <c r="H1776" t="s">
        <v>26</v>
      </c>
      <c r="I1776" t="s">
        <v>0</v>
      </c>
      <c r="K1776" t="s">
        <v>27</v>
      </c>
      <c r="L1776" t="s">
        <v>28</v>
      </c>
      <c r="M1776" t="s">
        <v>94</v>
      </c>
      <c r="N1776" t="s">
        <v>39</v>
      </c>
      <c r="O1776">
        <v>1800</v>
      </c>
      <c r="P1776" t="s">
        <v>20</v>
      </c>
      <c r="Q1776" t="s">
        <v>21</v>
      </c>
      <c r="R1776" t="s">
        <v>2561</v>
      </c>
      <c r="S1776" t="s">
        <v>780</v>
      </c>
      <c r="U1776" t="s">
        <v>2561</v>
      </c>
      <c r="V1776">
        <v>43338</v>
      </c>
    </row>
    <row r="1777" spans="1:22" ht="15.75" customHeight="1" x14ac:dyDescent="0.2">
      <c r="A1777">
        <v>43338.577650358799</v>
      </c>
      <c r="B1777" t="s">
        <v>36</v>
      </c>
      <c r="C1777" t="s">
        <v>3359</v>
      </c>
      <c r="D1777">
        <v>83</v>
      </c>
      <c r="E1777">
        <v>15</v>
      </c>
      <c r="F1777">
        <v>5</v>
      </c>
      <c r="G1777" s="4" t="s">
        <v>34</v>
      </c>
      <c r="H1777" t="s">
        <v>26</v>
      </c>
      <c r="I1777" t="s">
        <v>0</v>
      </c>
      <c r="K1777" t="s">
        <v>27</v>
      </c>
      <c r="L1777" t="s">
        <v>57</v>
      </c>
      <c r="M1777" t="s">
        <v>457</v>
      </c>
      <c r="N1777" t="s">
        <v>19</v>
      </c>
      <c r="O1777">
        <v>0</v>
      </c>
      <c r="P1777" t="s">
        <v>20</v>
      </c>
      <c r="Q1777" t="s">
        <v>21</v>
      </c>
      <c r="R1777" t="s">
        <v>2561</v>
      </c>
      <c r="S1777" t="s">
        <v>780</v>
      </c>
      <c r="U1777" t="s">
        <v>2561</v>
      </c>
      <c r="V1777">
        <v>43338</v>
      </c>
    </row>
    <row r="1778" spans="1:22" ht="15.75" customHeight="1" x14ac:dyDescent="0.2">
      <c r="A1778">
        <v>43338.579148229168</v>
      </c>
      <c r="B1778" t="s">
        <v>36</v>
      </c>
      <c r="C1778" t="s">
        <v>3360</v>
      </c>
      <c r="D1778">
        <v>46</v>
      </c>
      <c r="E1778">
        <v>15</v>
      </c>
      <c r="F1778">
        <v>5</v>
      </c>
      <c r="G1778" s="4" t="s">
        <v>34</v>
      </c>
      <c r="H1778" t="s">
        <v>26</v>
      </c>
      <c r="I1778" t="s">
        <v>0</v>
      </c>
      <c r="K1778" t="s">
        <v>27</v>
      </c>
      <c r="L1778" t="s">
        <v>57</v>
      </c>
      <c r="M1778" t="s">
        <v>457</v>
      </c>
      <c r="N1778" t="s">
        <v>19</v>
      </c>
      <c r="O1778">
        <v>0</v>
      </c>
      <c r="P1778" t="s">
        <v>20</v>
      </c>
      <c r="Q1778" t="s">
        <v>21</v>
      </c>
      <c r="R1778" t="s">
        <v>2561</v>
      </c>
      <c r="S1778" t="s">
        <v>780</v>
      </c>
      <c r="U1778" t="s">
        <v>2561</v>
      </c>
      <c r="V1778">
        <v>43338</v>
      </c>
    </row>
    <row r="1779" spans="1:22" ht="15.75" customHeight="1" x14ac:dyDescent="0.2">
      <c r="A1779">
        <v>43338.58026609954</v>
      </c>
      <c r="B1779" t="s">
        <v>15</v>
      </c>
      <c r="C1779" t="s">
        <v>3361</v>
      </c>
      <c r="D1779">
        <v>27</v>
      </c>
      <c r="E1779">
        <v>15</v>
      </c>
      <c r="F1779">
        <v>5</v>
      </c>
      <c r="G1779" s="4" t="s">
        <v>34</v>
      </c>
      <c r="H1779" t="s">
        <v>26</v>
      </c>
      <c r="I1779" t="s">
        <v>0</v>
      </c>
      <c r="K1779" t="s">
        <v>50</v>
      </c>
      <c r="L1779" t="s">
        <v>57</v>
      </c>
      <c r="M1779" t="s">
        <v>457</v>
      </c>
      <c r="N1779" t="s">
        <v>19</v>
      </c>
      <c r="O1779">
        <v>0</v>
      </c>
      <c r="P1779" t="s">
        <v>20</v>
      </c>
      <c r="Q1779" t="s">
        <v>21</v>
      </c>
      <c r="R1779" t="s">
        <v>2561</v>
      </c>
      <c r="S1779" t="s">
        <v>780</v>
      </c>
      <c r="U1779" t="s">
        <v>2561</v>
      </c>
      <c r="V1779">
        <v>43338</v>
      </c>
    </row>
    <row r="1780" spans="1:22" ht="15.75" customHeight="1" x14ac:dyDescent="0.2">
      <c r="A1780">
        <v>43338.653154282409</v>
      </c>
      <c r="B1780" t="s">
        <v>15</v>
      </c>
      <c r="C1780" t="s">
        <v>3362</v>
      </c>
      <c r="D1780">
        <v>57</v>
      </c>
      <c r="E1780">
        <v>14</v>
      </c>
      <c r="F1780">
        <v>5</v>
      </c>
      <c r="G1780" s="4" t="s">
        <v>34</v>
      </c>
      <c r="H1780" t="s">
        <v>26</v>
      </c>
      <c r="I1780" t="s">
        <v>0</v>
      </c>
      <c r="K1780" t="s">
        <v>27</v>
      </c>
      <c r="L1780" t="s">
        <v>57</v>
      </c>
      <c r="M1780" t="s">
        <v>457</v>
      </c>
      <c r="N1780" t="s">
        <v>19</v>
      </c>
      <c r="O1780">
        <v>0</v>
      </c>
      <c r="P1780" t="s">
        <v>20</v>
      </c>
      <c r="Q1780" t="s">
        <v>21</v>
      </c>
      <c r="R1780" t="s">
        <v>2561</v>
      </c>
      <c r="S1780" t="s">
        <v>780</v>
      </c>
      <c r="U1780" t="s">
        <v>2561</v>
      </c>
      <c r="V1780">
        <v>43338</v>
      </c>
    </row>
    <row r="1781" spans="1:22" ht="15.75" customHeight="1" x14ac:dyDescent="0.2">
      <c r="A1781">
        <v>43338.65482560185</v>
      </c>
      <c r="B1781" t="s">
        <v>36</v>
      </c>
      <c r="C1781" t="s">
        <v>3363</v>
      </c>
      <c r="D1781">
        <v>52</v>
      </c>
      <c r="E1781" t="s">
        <v>649</v>
      </c>
      <c r="F1781">
        <v>5</v>
      </c>
      <c r="G1781" s="4" t="s">
        <v>34</v>
      </c>
      <c r="H1781" t="s">
        <v>26</v>
      </c>
      <c r="I1781" t="s">
        <v>0</v>
      </c>
      <c r="K1781" t="s">
        <v>27</v>
      </c>
      <c r="L1781" t="s">
        <v>57</v>
      </c>
      <c r="M1781" t="s">
        <v>457</v>
      </c>
      <c r="N1781" t="s">
        <v>19</v>
      </c>
      <c r="O1781">
        <v>0</v>
      </c>
      <c r="P1781" t="s">
        <v>20</v>
      </c>
      <c r="Q1781" t="s">
        <v>21</v>
      </c>
      <c r="R1781" t="s">
        <v>2561</v>
      </c>
      <c r="S1781" t="s">
        <v>780</v>
      </c>
      <c r="U1781" t="s">
        <v>2561</v>
      </c>
      <c r="V1781">
        <v>43338</v>
      </c>
    </row>
    <row r="1782" spans="1:22" ht="15.75" customHeight="1" x14ac:dyDescent="0.2">
      <c r="A1782">
        <v>43338.656502731479</v>
      </c>
      <c r="B1782" t="s">
        <v>15</v>
      </c>
      <c r="C1782" t="s">
        <v>3364</v>
      </c>
      <c r="D1782">
        <v>58</v>
      </c>
      <c r="E1782" t="s">
        <v>649</v>
      </c>
      <c r="F1782">
        <v>5</v>
      </c>
      <c r="G1782" s="4" t="s">
        <v>34</v>
      </c>
      <c r="H1782" t="s">
        <v>26</v>
      </c>
      <c r="I1782" t="s">
        <v>0</v>
      </c>
      <c r="K1782" t="s">
        <v>27</v>
      </c>
      <c r="L1782" t="s">
        <v>28</v>
      </c>
      <c r="M1782" t="s">
        <v>182</v>
      </c>
      <c r="N1782" t="s">
        <v>39</v>
      </c>
      <c r="O1782">
        <v>1500</v>
      </c>
      <c r="P1782" t="s">
        <v>20</v>
      </c>
      <c r="Q1782" t="s">
        <v>21</v>
      </c>
      <c r="R1782" t="s">
        <v>2561</v>
      </c>
      <c r="S1782" t="s">
        <v>780</v>
      </c>
      <c r="U1782" t="s">
        <v>2561</v>
      </c>
      <c r="V1782">
        <v>43338</v>
      </c>
    </row>
    <row r="1783" spans="1:22" ht="15.75" customHeight="1" x14ac:dyDescent="0.2">
      <c r="A1783">
        <v>43338.658285405094</v>
      </c>
      <c r="B1783" t="s">
        <v>22</v>
      </c>
      <c r="C1783" t="s">
        <v>3365</v>
      </c>
      <c r="D1783">
        <v>25</v>
      </c>
      <c r="E1783" t="s">
        <v>649</v>
      </c>
      <c r="F1783">
        <v>5</v>
      </c>
      <c r="G1783" s="4" t="s">
        <v>34</v>
      </c>
      <c r="H1783" t="s">
        <v>26</v>
      </c>
      <c r="I1783" t="s">
        <v>0</v>
      </c>
      <c r="K1783" t="s">
        <v>293</v>
      </c>
      <c r="L1783" t="s">
        <v>57</v>
      </c>
      <c r="M1783" t="s">
        <v>457</v>
      </c>
      <c r="N1783" t="s">
        <v>19</v>
      </c>
      <c r="O1783">
        <v>0</v>
      </c>
      <c r="P1783" t="s">
        <v>20</v>
      </c>
      <c r="Q1783" t="s">
        <v>21</v>
      </c>
      <c r="R1783" t="s">
        <v>2561</v>
      </c>
      <c r="S1783" t="s">
        <v>780</v>
      </c>
      <c r="U1783" t="s">
        <v>2561</v>
      </c>
      <c r="V1783">
        <v>43338</v>
      </c>
    </row>
    <row r="1784" spans="1:22" ht="15.75" customHeight="1" x14ac:dyDescent="0.2">
      <c r="A1784">
        <v>43338.659826203701</v>
      </c>
      <c r="B1784" t="s">
        <v>22</v>
      </c>
      <c r="C1784" t="s">
        <v>3366</v>
      </c>
      <c r="D1784">
        <v>21</v>
      </c>
      <c r="E1784" t="s">
        <v>649</v>
      </c>
      <c r="F1784">
        <v>5</v>
      </c>
      <c r="G1784" s="4" t="s">
        <v>34</v>
      </c>
      <c r="H1784" t="s">
        <v>26</v>
      </c>
      <c r="I1784" t="s">
        <v>0</v>
      </c>
      <c r="K1784" t="s">
        <v>293</v>
      </c>
      <c r="L1784" t="s">
        <v>57</v>
      </c>
      <c r="M1784" t="s">
        <v>457</v>
      </c>
      <c r="N1784" t="s">
        <v>19</v>
      </c>
      <c r="O1784">
        <v>0</v>
      </c>
      <c r="P1784" t="s">
        <v>20</v>
      </c>
      <c r="Q1784" t="s">
        <v>21</v>
      </c>
      <c r="R1784" t="s">
        <v>2561</v>
      </c>
      <c r="S1784" t="s">
        <v>780</v>
      </c>
      <c r="U1784" t="s">
        <v>2561</v>
      </c>
      <c r="V1784">
        <v>43338</v>
      </c>
    </row>
    <row r="1785" spans="1:22" ht="15.75" customHeight="1" x14ac:dyDescent="0.2">
      <c r="A1785">
        <v>43338.662135509257</v>
      </c>
      <c r="B1785" t="s">
        <v>15</v>
      </c>
      <c r="C1785" t="s">
        <v>3367</v>
      </c>
      <c r="D1785">
        <v>44</v>
      </c>
      <c r="E1785">
        <v>12</v>
      </c>
      <c r="F1785">
        <v>5</v>
      </c>
      <c r="G1785" s="4" t="s">
        <v>34</v>
      </c>
      <c r="H1785" t="s">
        <v>26</v>
      </c>
      <c r="I1785" t="s">
        <v>0</v>
      </c>
      <c r="K1785" t="s">
        <v>27</v>
      </c>
      <c r="L1785" t="s">
        <v>57</v>
      </c>
      <c r="M1785" t="s">
        <v>457</v>
      </c>
      <c r="N1785" t="s">
        <v>19</v>
      </c>
      <c r="O1785">
        <v>0</v>
      </c>
      <c r="P1785" t="s">
        <v>20</v>
      </c>
      <c r="Q1785" t="s">
        <v>21</v>
      </c>
      <c r="R1785" t="s">
        <v>2561</v>
      </c>
      <c r="S1785" t="s">
        <v>780</v>
      </c>
      <c r="U1785" t="s">
        <v>2561</v>
      </c>
      <c r="V1785">
        <v>43338</v>
      </c>
    </row>
    <row r="1786" spans="1:22" ht="15.75" customHeight="1" x14ac:dyDescent="0.2">
      <c r="A1786">
        <v>43338.663520011571</v>
      </c>
      <c r="B1786" t="s">
        <v>36</v>
      </c>
      <c r="C1786" t="s">
        <v>3368</v>
      </c>
      <c r="D1786">
        <v>52</v>
      </c>
      <c r="E1786">
        <v>12</v>
      </c>
      <c r="F1786">
        <v>5</v>
      </c>
      <c r="G1786" s="4" t="s">
        <v>34</v>
      </c>
      <c r="H1786" t="s">
        <v>26</v>
      </c>
      <c r="I1786" t="s">
        <v>0</v>
      </c>
      <c r="K1786" t="s">
        <v>27</v>
      </c>
      <c r="L1786" t="s">
        <v>57</v>
      </c>
      <c r="M1786" t="s">
        <v>457</v>
      </c>
      <c r="N1786" t="s">
        <v>19</v>
      </c>
      <c r="O1786">
        <v>0</v>
      </c>
      <c r="P1786" t="s">
        <v>20</v>
      </c>
      <c r="Q1786" t="s">
        <v>21</v>
      </c>
      <c r="R1786" t="s">
        <v>2561</v>
      </c>
      <c r="S1786" t="s">
        <v>780</v>
      </c>
      <c r="U1786" t="s">
        <v>2561</v>
      </c>
      <c r="V1786">
        <v>43338</v>
      </c>
    </row>
    <row r="1787" spans="1:22" ht="15.75" customHeight="1" x14ac:dyDescent="0.2">
      <c r="A1787">
        <v>43338.668911180561</v>
      </c>
      <c r="B1787" t="s">
        <v>22</v>
      </c>
      <c r="C1787" t="s">
        <v>3369</v>
      </c>
      <c r="D1787">
        <v>20</v>
      </c>
      <c r="E1787">
        <v>12</v>
      </c>
      <c r="F1787">
        <v>5</v>
      </c>
      <c r="G1787" s="4" t="s">
        <v>34</v>
      </c>
      <c r="H1787" t="s">
        <v>26</v>
      </c>
      <c r="I1787" t="s">
        <v>0</v>
      </c>
      <c r="K1787" t="s">
        <v>27</v>
      </c>
      <c r="L1787" t="s">
        <v>57</v>
      </c>
      <c r="M1787" t="s">
        <v>457</v>
      </c>
      <c r="N1787" t="s">
        <v>19</v>
      </c>
      <c r="O1787">
        <v>0</v>
      </c>
      <c r="P1787" t="s">
        <v>20</v>
      </c>
      <c r="Q1787" t="s">
        <v>21</v>
      </c>
      <c r="R1787" t="s">
        <v>2561</v>
      </c>
      <c r="S1787" t="s">
        <v>780</v>
      </c>
      <c r="U1787" t="s">
        <v>2561</v>
      </c>
      <c r="V1787">
        <v>43338</v>
      </c>
    </row>
    <row r="1788" spans="1:22" ht="15.75" customHeight="1" x14ac:dyDescent="0.2">
      <c r="A1788">
        <v>43338.672455717591</v>
      </c>
      <c r="B1788" t="s">
        <v>36</v>
      </c>
      <c r="C1788" t="s">
        <v>3370</v>
      </c>
      <c r="D1788">
        <v>43</v>
      </c>
      <c r="E1788">
        <v>11</v>
      </c>
      <c r="F1788">
        <v>5</v>
      </c>
      <c r="G1788" s="4" t="s">
        <v>34</v>
      </c>
      <c r="H1788" t="s">
        <v>26</v>
      </c>
      <c r="I1788" t="s">
        <v>0</v>
      </c>
      <c r="K1788" t="s">
        <v>27</v>
      </c>
      <c r="L1788" t="s">
        <v>57</v>
      </c>
      <c r="M1788" t="s">
        <v>457</v>
      </c>
      <c r="N1788" t="s">
        <v>19</v>
      </c>
      <c r="O1788">
        <v>0</v>
      </c>
      <c r="P1788" t="s">
        <v>20</v>
      </c>
      <c r="Q1788" t="s">
        <v>21</v>
      </c>
      <c r="R1788" t="s">
        <v>2561</v>
      </c>
      <c r="S1788" t="s">
        <v>780</v>
      </c>
      <c r="U1788" t="s">
        <v>2561</v>
      </c>
      <c r="V1788">
        <v>43338</v>
      </c>
    </row>
    <row r="1789" spans="1:22" ht="15.75" customHeight="1" x14ac:dyDescent="0.2">
      <c r="A1789">
        <v>43338.674057858792</v>
      </c>
      <c r="B1789" t="s">
        <v>22</v>
      </c>
      <c r="C1789" t="s">
        <v>3371</v>
      </c>
      <c r="D1789">
        <v>42</v>
      </c>
      <c r="E1789">
        <v>11</v>
      </c>
      <c r="F1789">
        <v>5</v>
      </c>
      <c r="G1789" s="4" t="s">
        <v>34</v>
      </c>
      <c r="H1789" t="s">
        <v>26</v>
      </c>
      <c r="I1789" t="s">
        <v>0</v>
      </c>
      <c r="K1789" t="s">
        <v>27</v>
      </c>
      <c r="L1789" t="s">
        <v>57</v>
      </c>
      <c r="M1789" t="s">
        <v>457</v>
      </c>
      <c r="N1789" t="s">
        <v>19</v>
      </c>
      <c r="O1789">
        <v>0</v>
      </c>
      <c r="P1789" t="s">
        <v>20</v>
      </c>
      <c r="Q1789" t="s">
        <v>21</v>
      </c>
      <c r="R1789" t="s">
        <v>2561</v>
      </c>
      <c r="S1789" t="s">
        <v>780</v>
      </c>
      <c r="U1789" t="s">
        <v>2561</v>
      </c>
      <c r="V1789">
        <v>43338</v>
      </c>
    </row>
    <row r="1790" spans="1:22" ht="15.75" customHeight="1" x14ac:dyDescent="0.2">
      <c r="A1790">
        <v>43338.733570150463</v>
      </c>
      <c r="B1790" t="s">
        <v>22</v>
      </c>
      <c r="C1790" t="s">
        <v>3372</v>
      </c>
      <c r="D1790">
        <v>18</v>
      </c>
      <c r="E1790">
        <v>11</v>
      </c>
      <c r="F1790">
        <v>5</v>
      </c>
      <c r="G1790" s="4" t="s">
        <v>34</v>
      </c>
      <c r="H1790" t="s">
        <v>26</v>
      </c>
      <c r="I1790" t="s">
        <v>0</v>
      </c>
      <c r="K1790" t="s">
        <v>27</v>
      </c>
      <c r="L1790" t="s">
        <v>57</v>
      </c>
      <c r="M1790" t="s">
        <v>457</v>
      </c>
      <c r="N1790" t="s">
        <v>19</v>
      </c>
      <c r="O1790">
        <v>0</v>
      </c>
      <c r="P1790" t="s">
        <v>20</v>
      </c>
      <c r="Q1790" t="s">
        <v>21</v>
      </c>
      <c r="R1790" t="s">
        <v>2561</v>
      </c>
      <c r="S1790" t="s">
        <v>780</v>
      </c>
      <c r="U1790" t="s">
        <v>2561</v>
      </c>
      <c r="V1790">
        <v>43338</v>
      </c>
    </row>
    <row r="1791" spans="1:22" ht="15.75" customHeight="1" x14ac:dyDescent="0.2">
      <c r="A1791">
        <v>43338.73617488426</v>
      </c>
      <c r="B1791" t="s">
        <v>22</v>
      </c>
      <c r="C1791" t="s">
        <v>3373</v>
      </c>
      <c r="D1791">
        <v>26</v>
      </c>
      <c r="E1791">
        <v>11</v>
      </c>
      <c r="F1791">
        <v>5</v>
      </c>
      <c r="G1791" s="4" t="s">
        <v>34</v>
      </c>
      <c r="H1791" t="s">
        <v>26</v>
      </c>
      <c r="I1791" t="s">
        <v>0</v>
      </c>
      <c r="K1791" t="s">
        <v>27</v>
      </c>
      <c r="L1791" t="s">
        <v>57</v>
      </c>
      <c r="M1791" t="s">
        <v>457</v>
      </c>
      <c r="N1791" t="s">
        <v>19</v>
      </c>
      <c r="O1791">
        <v>0</v>
      </c>
      <c r="P1791" t="s">
        <v>20</v>
      </c>
      <c r="Q1791" t="s">
        <v>21</v>
      </c>
      <c r="R1791" t="s">
        <v>2561</v>
      </c>
      <c r="S1791" t="s">
        <v>780</v>
      </c>
      <c r="U1791" t="s">
        <v>2561</v>
      </c>
      <c r="V1791">
        <v>43338</v>
      </c>
    </row>
    <row r="1792" spans="1:22" ht="15.75" customHeight="1" x14ac:dyDescent="0.2">
      <c r="A1792">
        <v>43338.74363099537</v>
      </c>
      <c r="B1792" t="s">
        <v>15</v>
      </c>
      <c r="C1792" t="s">
        <v>3374</v>
      </c>
      <c r="D1792">
        <v>23</v>
      </c>
      <c r="E1792">
        <v>11</v>
      </c>
      <c r="F1792">
        <v>5</v>
      </c>
      <c r="G1792" s="4" t="s">
        <v>34</v>
      </c>
      <c r="H1792" t="s">
        <v>26</v>
      </c>
      <c r="I1792" t="s">
        <v>0</v>
      </c>
      <c r="K1792" t="s">
        <v>27</v>
      </c>
      <c r="L1792" t="s">
        <v>28</v>
      </c>
      <c r="M1792" t="s">
        <v>18</v>
      </c>
      <c r="N1792" t="s">
        <v>39</v>
      </c>
      <c r="O1792">
        <v>2000</v>
      </c>
      <c r="P1792" t="s">
        <v>20</v>
      </c>
      <c r="Q1792" t="s">
        <v>21</v>
      </c>
      <c r="R1792" t="s">
        <v>2561</v>
      </c>
      <c r="S1792" t="s">
        <v>780</v>
      </c>
      <c r="U1792" t="s">
        <v>2561</v>
      </c>
      <c r="V1792">
        <v>43338</v>
      </c>
    </row>
    <row r="1793" spans="1:22" ht="15.75" customHeight="1" x14ac:dyDescent="0.2">
      <c r="A1793">
        <v>43338.816857835649</v>
      </c>
      <c r="B1793" t="s">
        <v>22</v>
      </c>
      <c r="C1793" t="s">
        <v>3375</v>
      </c>
      <c r="D1793">
        <v>40</v>
      </c>
      <c r="E1793">
        <v>19</v>
      </c>
      <c r="F1793">
        <v>4</v>
      </c>
      <c r="G1793" t="s">
        <v>99</v>
      </c>
      <c r="H1793" t="s">
        <v>26</v>
      </c>
      <c r="I1793" t="s">
        <v>0</v>
      </c>
      <c r="K1793" t="s">
        <v>27</v>
      </c>
      <c r="L1793" t="s">
        <v>57</v>
      </c>
      <c r="M1793" t="s">
        <v>457</v>
      </c>
      <c r="N1793" t="s">
        <v>19</v>
      </c>
      <c r="O1793">
        <v>0</v>
      </c>
      <c r="P1793" t="s">
        <v>20</v>
      </c>
      <c r="Q1793" t="s">
        <v>21</v>
      </c>
      <c r="R1793" t="s">
        <v>3376</v>
      </c>
      <c r="U1793" t="s">
        <v>3376</v>
      </c>
      <c r="V1793">
        <v>43338</v>
      </c>
    </row>
    <row r="1794" spans="1:22" ht="15.75" customHeight="1" x14ac:dyDescent="0.2">
      <c r="A1794">
        <v>43339.436149953704</v>
      </c>
      <c r="B1794" t="s">
        <v>15</v>
      </c>
      <c r="C1794" t="s">
        <v>3377</v>
      </c>
      <c r="D1794">
        <v>49</v>
      </c>
      <c r="E1794">
        <v>18</v>
      </c>
      <c r="F1794">
        <v>2</v>
      </c>
      <c r="G1794" s="4" t="s">
        <v>786</v>
      </c>
      <c r="H1794" t="s">
        <v>26</v>
      </c>
      <c r="I1794" t="s">
        <v>0</v>
      </c>
      <c r="K1794" t="s">
        <v>27</v>
      </c>
      <c r="L1794" t="s">
        <v>17</v>
      </c>
      <c r="M1794" t="s">
        <v>289</v>
      </c>
      <c r="N1794" t="s">
        <v>19</v>
      </c>
      <c r="O1794">
        <v>0</v>
      </c>
      <c r="P1794" t="s">
        <v>141</v>
      </c>
      <c r="Q1794" t="s">
        <v>21</v>
      </c>
      <c r="R1794" t="s">
        <v>2121</v>
      </c>
      <c r="S1794" t="s">
        <v>3378</v>
      </c>
      <c r="U1794" t="s">
        <v>2122</v>
      </c>
      <c r="V1794">
        <v>43300</v>
      </c>
    </row>
    <row r="1795" spans="1:22" ht="15.75" customHeight="1" x14ac:dyDescent="0.2">
      <c r="A1795">
        <v>43339.441140266208</v>
      </c>
      <c r="B1795" t="s">
        <v>15</v>
      </c>
      <c r="C1795" t="s">
        <v>3379</v>
      </c>
      <c r="D1795">
        <v>64</v>
      </c>
      <c r="E1795" t="s">
        <v>126</v>
      </c>
      <c r="F1795">
        <v>2</v>
      </c>
      <c r="G1795" s="4" t="s">
        <v>786</v>
      </c>
      <c r="H1795" t="s">
        <v>26</v>
      </c>
      <c r="I1795" t="s">
        <v>0</v>
      </c>
      <c r="K1795" t="s">
        <v>16</v>
      </c>
      <c r="L1795" t="s">
        <v>136</v>
      </c>
      <c r="M1795" t="s">
        <v>289</v>
      </c>
      <c r="N1795" t="s">
        <v>19</v>
      </c>
      <c r="O1795">
        <v>0</v>
      </c>
      <c r="P1795" t="s">
        <v>141</v>
      </c>
      <c r="Q1795" t="s">
        <v>21</v>
      </c>
      <c r="R1795" t="s">
        <v>3380</v>
      </c>
      <c r="S1795" t="s">
        <v>3378</v>
      </c>
      <c r="U1795" t="s">
        <v>2116</v>
      </c>
      <c r="V1795">
        <v>43301</v>
      </c>
    </row>
    <row r="1796" spans="1:22" ht="15.75" customHeight="1" x14ac:dyDescent="0.2">
      <c r="A1796">
        <v>43339.463076423606</v>
      </c>
      <c r="B1796" t="s">
        <v>36</v>
      </c>
      <c r="C1796" t="s">
        <v>3381</v>
      </c>
      <c r="D1796">
        <v>53</v>
      </c>
      <c r="E1796" t="s">
        <v>2554</v>
      </c>
      <c r="F1796">
        <v>2</v>
      </c>
      <c r="G1796" t="s">
        <v>25</v>
      </c>
      <c r="H1796" t="s">
        <v>26</v>
      </c>
      <c r="I1796" t="s">
        <v>0</v>
      </c>
      <c r="K1796" t="s">
        <v>27</v>
      </c>
      <c r="L1796" t="s">
        <v>57</v>
      </c>
      <c r="M1796" t="s">
        <v>457</v>
      </c>
      <c r="N1796" t="s">
        <v>19</v>
      </c>
      <c r="O1796">
        <v>0</v>
      </c>
      <c r="P1796" t="s">
        <v>20</v>
      </c>
      <c r="Q1796" t="s">
        <v>21</v>
      </c>
      <c r="R1796" t="s">
        <v>2656</v>
      </c>
      <c r="S1796" t="s">
        <v>369</v>
      </c>
      <c r="U1796" t="s">
        <v>2633</v>
      </c>
      <c r="V1796">
        <v>43339</v>
      </c>
    </row>
    <row r="1797" spans="1:22" ht="15.75" customHeight="1" x14ac:dyDescent="0.2">
      <c r="A1797">
        <v>43339.466730324071</v>
      </c>
      <c r="B1797" t="s">
        <v>22</v>
      </c>
      <c r="C1797" t="s">
        <v>3382</v>
      </c>
      <c r="D1797">
        <v>43</v>
      </c>
      <c r="E1797" t="s">
        <v>1223</v>
      </c>
      <c r="F1797">
        <v>2</v>
      </c>
      <c r="G1797" t="s">
        <v>25</v>
      </c>
      <c r="H1797" t="s">
        <v>26</v>
      </c>
      <c r="I1797" t="s">
        <v>0</v>
      </c>
      <c r="K1797" t="s">
        <v>27</v>
      </c>
      <c r="L1797" t="s">
        <v>28</v>
      </c>
      <c r="M1797" t="s">
        <v>29</v>
      </c>
      <c r="N1797" t="s">
        <v>51</v>
      </c>
      <c r="O1797">
        <v>0</v>
      </c>
      <c r="P1797" t="s">
        <v>20</v>
      </c>
      <c r="Q1797" t="s">
        <v>21</v>
      </c>
      <c r="R1797" t="s">
        <v>2656</v>
      </c>
      <c r="S1797" t="s">
        <v>369</v>
      </c>
      <c r="U1797" t="s">
        <v>3383</v>
      </c>
      <c r="V1797">
        <v>43339</v>
      </c>
    </row>
    <row r="1798" spans="1:22" ht="15.75" customHeight="1" x14ac:dyDescent="0.2">
      <c r="A1798">
        <v>43339.571254710652</v>
      </c>
      <c r="B1798" t="s">
        <v>22</v>
      </c>
      <c r="C1798" t="s">
        <v>3384</v>
      </c>
      <c r="D1798">
        <v>55</v>
      </c>
      <c r="E1798" t="s">
        <v>3385</v>
      </c>
      <c r="F1798">
        <v>17</v>
      </c>
      <c r="G1798" s="4" t="s">
        <v>34</v>
      </c>
      <c r="H1798" t="s">
        <v>26</v>
      </c>
      <c r="I1798" t="s">
        <v>0</v>
      </c>
      <c r="K1798" t="s">
        <v>27</v>
      </c>
      <c r="L1798" t="s">
        <v>57</v>
      </c>
      <c r="M1798" t="s">
        <v>457</v>
      </c>
      <c r="N1798" t="s">
        <v>19</v>
      </c>
      <c r="O1798">
        <v>0</v>
      </c>
      <c r="P1798" t="s">
        <v>20</v>
      </c>
      <c r="Q1798" t="s">
        <v>21</v>
      </c>
      <c r="R1798" t="s">
        <v>2561</v>
      </c>
      <c r="S1798" t="s">
        <v>780</v>
      </c>
      <c r="U1798" t="s">
        <v>2561</v>
      </c>
      <c r="V1798">
        <v>43339</v>
      </c>
    </row>
    <row r="1799" spans="1:22" ht="15.75" customHeight="1" x14ac:dyDescent="0.2">
      <c r="A1799">
        <v>43339.573635393521</v>
      </c>
      <c r="B1799" t="s">
        <v>15</v>
      </c>
      <c r="C1799" t="s">
        <v>3386</v>
      </c>
      <c r="D1799">
        <v>22</v>
      </c>
      <c r="E1799" t="s">
        <v>3385</v>
      </c>
      <c r="F1799">
        <v>17</v>
      </c>
      <c r="G1799" s="4" t="s">
        <v>34</v>
      </c>
      <c r="H1799" t="s">
        <v>26</v>
      </c>
      <c r="I1799" t="s">
        <v>0</v>
      </c>
      <c r="K1799" t="s">
        <v>27</v>
      </c>
      <c r="L1799" t="s">
        <v>28</v>
      </c>
      <c r="M1799" t="s">
        <v>94</v>
      </c>
      <c r="N1799" t="s">
        <v>39</v>
      </c>
      <c r="O1799">
        <v>1200</v>
      </c>
      <c r="P1799" t="s">
        <v>20</v>
      </c>
      <c r="Q1799" t="s">
        <v>21</v>
      </c>
      <c r="R1799" t="s">
        <v>2561</v>
      </c>
      <c r="S1799" t="s">
        <v>780</v>
      </c>
      <c r="U1799" t="s">
        <v>2561</v>
      </c>
      <c r="V1799">
        <v>43339</v>
      </c>
    </row>
    <row r="1800" spans="1:22" ht="15.75" customHeight="1" x14ac:dyDescent="0.2">
      <c r="A1800">
        <v>43339.575883761572</v>
      </c>
      <c r="B1800" t="s">
        <v>15</v>
      </c>
      <c r="C1800" t="s">
        <v>3387</v>
      </c>
      <c r="D1800">
        <v>85</v>
      </c>
      <c r="E1800" t="s">
        <v>3388</v>
      </c>
      <c r="F1800">
        <v>17</v>
      </c>
      <c r="G1800" s="4" t="s">
        <v>34</v>
      </c>
      <c r="H1800" t="s">
        <v>26</v>
      </c>
      <c r="I1800" t="s">
        <v>0</v>
      </c>
      <c r="K1800" t="s">
        <v>27</v>
      </c>
      <c r="L1800" t="s">
        <v>57</v>
      </c>
      <c r="M1800" t="s">
        <v>457</v>
      </c>
      <c r="N1800" t="s">
        <v>19</v>
      </c>
      <c r="O1800">
        <v>0</v>
      </c>
      <c r="P1800" t="s">
        <v>20</v>
      </c>
      <c r="Q1800" t="s">
        <v>21</v>
      </c>
      <c r="R1800" t="s">
        <v>2561</v>
      </c>
      <c r="S1800" t="s">
        <v>780</v>
      </c>
      <c r="U1800" t="s">
        <v>2561</v>
      </c>
      <c r="V1800">
        <v>43339</v>
      </c>
    </row>
    <row r="1801" spans="1:22" ht="15.75" customHeight="1" x14ac:dyDescent="0.2">
      <c r="A1801">
        <v>43339.577317129631</v>
      </c>
      <c r="B1801" t="s">
        <v>36</v>
      </c>
      <c r="C1801" t="s">
        <v>3389</v>
      </c>
      <c r="D1801">
        <v>52</v>
      </c>
      <c r="E1801" t="s">
        <v>3388</v>
      </c>
      <c r="F1801">
        <v>17</v>
      </c>
      <c r="G1801" s="4" t="s">
        <v>34</v>
      </c>
      <c r="H1801" t="s">
        <v>26</v>
      </c>
      <c r="I1801" t="s">
        <v>0</v>
      </c>
      <c r="K1801" t="s">
        <v>27</v>
      </c>
      <c r="L1801" t="s">
        <v>57</v>
      </c>
      <c r="M1801" t="s">
        <v>457</v>
      </c>
      <c r="N1801" t="s">
        <v>19</v>
      </c>
      <c r="O1801">
        <v>0</v>
      </c>
      <c r="P1801" t="s">
        <v>20</v>
      </c>
      <c r="Q1801" t="s">
        <v>21</v>
      </c>
      <c r="R1801" t="s">
        <v>2561</v>
      </c>
      <c r="S1801" t="s">
        <v>780</v>
      </c>
      <c r="U1801" t="s">
        <v>2561</v>
      </c>
      <c r="V1801">
        <v>43339</v>
      </c>
    </row>
    <row r="1802" spans="1:22" ht="15.75" customHeight="1" x14ac:dyDescent="0.2">
      <c r="A1802">
        <v>43339.578934016201</v>
      </c>
      <c r="B1802" t="s">
        <v>15</v>
      </c>
      <c r="C1802" t="s">
        <v>3390</v>
      </c>
      <c r="D1802">
        <v>53</v>
      </c>
      <c r="E1802" t="s">
        <v>3388</v>
      </c>
      <c r="F1802">
        <v>17</v>
      </c>
      <c r="G1802" s="4" t="s">
        <v>34</v>
      </c>
      <c r="H1802" t="s">
        <v>26</v>
      </c>
      <c r="I1802" t="s">
        <v>0</v>
      </c>
      <c r="K1802" t="s">
        <v>27</v>
      </c>
      <c r="L1802" t="s">
        <v>57</v>
      </c>
      <c r="M1802" t="s">
        <v>457</v>
      </c>
      <c r="N1802" t="s">
        <v>19</v>
      </c>
      <c r="O1802">
        <v>0</v>
      </c>
      <c r="P1802" t="s">
        <v>20</v>
      </c>
      <c r="Q1802" t="s">
        <v>21</v>
      </c>
      <c r="R1802" t="s">
        <v>3391</v>
      </c>
      <c r="S1802" t="s">
        <v>780</v>
      </c>
      <c r="U1802" t="s">
        <v>2561</v>
      </c>
      <c r="V1802">
        <v>43339</v>
      </c>
    </row>
    <row r="1803" spans="1:22" ht="15.75" customHeight="1" x14ac:dyDescent="0.2">
      <c r="A1803">
        <v>43339.581677256945</v>
      </c>
      <c r="B1803" t="s">
        <v>15</v>
      </c>
      <c r="C1803" t="s">
        <v>3392</v>
      </c>
      <c r="D1803">
        <v>44</v>
      </c>
      <c r="E1803" t="s">
        <v>2347</v>
      </c>
      <c r="F1803">
        <v>17</v>
      </c>
      <c r="G1803" s="4" t="s">
        <v>34</v>
      </c>
      <c r="H1803" t="s">
        <v>26</v>
      </c>
      <c r="I1803" t="s">
        <v>0</v>
      </c>
      <c r="K1803" t="s">
        <v>27</v>
      </c>
      <c r="L1803" t="s">
        <v>28</v>
      </c>
      <c r="M1803" t="s">
        <v>18</v>
      </c>
      <c r="N1803" t="s">
        <v>39</v>
      </c>
      <c r="O1803">
        <v>1800</v>
      </c>
      <c r="P1803" t="s">
        <v>20</v>
      </c>
      <c r="Q1803" t="s">
        <v>21</v>
      </c>
      <c r="R1803" t="s">
        <v>2561</v>
      </c>
      <c r="S1803" t="s">
        <v>780</v>
      </c>
      <c r="U1803" t="s">
        <v>2561</v>
      </c>
      <c r="V1803">
        <v>43339</v>
      </c>
    </row>
    <row r="1804" spans="1:22" ht="15.75" customHeight="1" x14ac:dyDescent="0.2">
      <c r="A1804">
        <v>43339.585391597226</v>
      </c>
      <c r="B1804" t="s">
        <v>22</v>
      </c>
      <c r="C1804" t="s">
        <v>3393</v>
      </c>
      <c r="D1804">
        <v>41</v>
      </c>
      <c r="E1804" t="s">
        <v>2347</v>
      </c>
      <c r="F1804">
        <v>17</v>
      </c>
      <c r="G1804" s="4" t="s">
        <v>34</v>
      </c>
      <c r="H1804" t="s">
        <v>26</v>
      </c>
      <c r="I1804" t="s">
        <v>0</v>
      </c>
      <c r="K1804" t="s">
        <v>27</v>
      </c>
      <c r="L1804" t="s">
        <v>57</v>
      </c>
      <c r="M1804" t="s">
        <v>457</v>
      </c>
      <c r="N1804" t="s">
        <v>19</v>
      </c>
      <c r="O1804">
        <v>0</v>
      </c>
      <c r="P1804" t="s">
        <v>20</v>
      </c>
      <c r="Q1804" t="s">
        <v>21</v>
      </c>
      <c r="R1804" t="s">
        <v>2561</v>
      </c>
      <c r="S1804" t="s">
        <v>780</v>
      </c>
      <c r="U1804" t="s">
        <v>2561</v>
      </c>
      <c r="V1804">
        <v>43339</v>
      </c>
    </row>
    <row r="1805" spans="1:22" ht="15.75" customHeight="1" x14ac:dyDescent="0.2">
      <c r="A1805">
        <v>43339.589365520835</v>
      </c>
      <c r="B1805" t="s">
        <v>15</v>
      </c>
      <c r="C1805" t="s">
        <v>3394</v>
      </c>
      <c r="D1805">
        <v>80</v>
      </c>
      <c r="E1805">
        <v>8</v>
      </c>
      <c r="F1805">
        <v>17</v>
      </c>
      <c r="G1805" s="4" t="s">
        <v>34</v>
      </c>
      <c r="H1805" t="s">
        <v>26</v>
      </c>
      <c r="I1805" t="s">
        <v>0</v>
      </c>
      <c r="K1805" t="s">
        <v>27</v>
      </c>
      <c r="L1805" t="s">
        <v>57</v>
      </c>
      <c r="M1805" t="s">
        <v>457</v>
      </c>
      <c r="N1805" t="s">
        <v>19</v>
      </c>
      <c r="O1805">
        <v>0</v>
      </c>
      <c r="P1805" t="s">
        <v>20</v>
      </c>
      <c r="Q1805" t="s">
        <v>21</v>
      </c>
      <c r="R1805" t="s">
        <v>2561</v>
      </c>
      <c r="S1805" t="s">
        <v>780</v>
      </c>
      <c r="U1805" t="s">
        <v>2561</v>
      </c>
      <c r="V1805">
        <v>43339</v>
      </c>
    </row>
    <row r="1806" spans="1:22" ht="15.75" customHeight="1" x14ac:dyDescent="0.2">
      <c r="A1806">
        <v>43339.591549456018</v>
      </c>
      <c r="B1806" t="s">
        <v>15</v>
      </c>
      <c r="C1806" t="s">
        <v>3395</v>
      </c>
      <c r="D1806">
        <v>44</v>
      </c>
      <c r="E1806">
        <v>8</v>
      </c>
      <c r="F1806">
        <v>17</v>
      </c>
      <c r="G1806" s="4" t="s">
        <v>34</v>
      </c>
      <c r="H1806" t="s">
        <v>26</v>
      </c>
      <c r="I1806" t="s">
        <v>0</v>
      </c>
      <c r="K1806" t="s">
        <v>27</v>
      </c>
      <c r="L1806" t="s">
        <v>57</v>
      </c>
      <c r="M1806" t="s">
        <v>457</v>
      </c>
      <c r="N1806" t="s">
        <v>19</v>
      </c>
      <c r="O1806">
        <v>0</v>
      </c>
      <c r="P1806" t="s">
        <v>20</v>
      </c>
      <c r="Q1806" t="s">
        <v>21</v>
      </c>
      <c r="R1806" t="s">
        <v>2561</v>
      </c>
      <c r="S1806" t="s">
        <v>780</v>
      </c>
      <c r="U1806" t="s">
        <v>2561</v>
      </c>
      <c r="V1806">
        <v>43339</v>
      </c>
    </row>
    <row r="1807" spans="1:22" ht="15.75" customHeight="1" x14ac:dyDescent="0.2">
      <c r="A1807">
        <v>43339.594262569444</v>
      </c>
      <c r="B1807" t="s">
        <v>15</v>
      </c>
      <c r="C1807" t="s">
        <v>3396</v>
      </c>
      <c r="D1807">
        <v>74</v>
      </c>
      <c r="E1807" t="s">
        <v>3397</v>
      </c>
      <c r="F1807">
        <v>17</v>
      </c>
      <c r="G1807" s="4" t="s">
        <v>34</v>
      </c>
      <c r="H1807" t="s">
        <v>26</v>
      </c>
      <c r="I1807" t="s">
        <v>0</v>
      </c>
      <c r="K1807" t="s">
        <v>27</v>
      </c>
      <c r="L1807" t="s">
        <v>57</v>
      </c>
      <c r="M1807" t="s">
        <v>457</v>
      </c>
      <c r="N1807" t="s">
        <v>19</v>
      </c>
      <c r="O1807">
        <v>0</v>
      </c>
      <c r="P1807" t="s">
        <v>20</v>
      </c>
      <c r="Q1807" t="s">
        <v>21</v>
      </c>
      <c r="R1807" t="s">
        <v>2561</v>
      </c>
      <c r="S1807" t="s">
        <v>780</v>
      </c>
      <c r="U1807" t="s">
        <v>2561</v>
      </c>
      <c r="V1807">
        <v>43339</v>
      </c>
    </row>
    <row r="1808" spans="1:22" ht="15.75" customHeight="1" x14ac:dyDescent="0.2">
      <c r="A1808">
        <v>43339.596437384258</v>
      </c>
      <c r="B1808" t="s">
        <v>36</v>
      </c>
      <c r="C1808" t="s">
        <v>3398</v>
      </c>
      <c r="D1808">
        <v>71</v>
      </c>
      <c r="E1808" t="s">
        <v>3397</v>
      </c>
      <c r="F1808">
        <v>17</v>
      </c>
      <c r="G1808" s="4" t="s">
        <v>34</v>
      </c>
      <c r="H1808" t="s">
        <v>26</v>
      </c>
      <c r="I1808" t="s">
        <v>0</v>
      </c>
      <c r="K1808" t="s">
        <v>27</v>
      </c>
      <c r="L1808" t="s">
        <v>57</v>
      </c>
      <c r="M1808" t="s">
        <v>457</v>
      </c>
      <c r="N1808" t="s">
        <v>19</v>
      </c>
      <c r="O1808">
        <v>0</v>
      </c>
      <c r="P1808" t="s">
        <v>20</v>
      </c>
      <c r="Q1808" t="s">
        <v>21</v>
      </c>
      <c r="R1808" t="s">
        <v>2561</v>
      </c>
      <c r="S1808" t="s">
        <v>780</v>
      </c>
      <c r="U1808" t="s">
        <v>2561</v>
      </c>
      <c r="V1808">
        <v>43339</v>
      </c>
    </row>
    <row r="1809" spans="1:22" ht="15.75" customHeight="1" x14ac:dyDescent="0.2">
      <c r="A1809">
        <v>43339.600659421296</v>
      </c>
      <c r="B1809" t="s">
        <v>22</v>
      </c>
      <c r="C1809" t="s">
        <v>3399</v>
      </c>
      <c r="D1809">
        <v>22</v>
      </c>
      <c r="E1809" t="s">
        <v>3397</v>
      </c>
      <c r="F1809">
        <v>17</v>
      </c>
      <c r="G1809" s="4" t="s">
        <v>34</v>
      </c>
      <c r="H1809" t="s">
        <v>26</v>
      </c>
      <c r="I1809" t="s">
        <v>0</v>
      </c>
      <c r="K1809" t="s">
        <v>27</v>
      </c>
      <c r="L1809" t="s">
        <v>57</v>
      </c>
      <c r="M1809" t="s">
        <v>457</v>
      </c>
      <c r="N1809" t="s">
        <v>19</v>
      </c>
      <c r="O1809">
        <v>0</v>
      </c>
      <c r="P1809" t="s">
        <v>20</v>
      </c>
      <c r="Q1809" t="s">
        <v>21</v>
      </c>
      <c r="R1809" t="s">
        <v>2561</v>
      </c>
      <c r="S1809" t="s">
        <v>780</v>
      </c>
      <c r="U1809" t="s">
        <v>2561</v>
      </c>
      <c r="V1809">
        <v>43339</v>
      </c>
    </row>
    <row r="1810" spans="1:22" ht="15.75" customHeight="1" x14ac:dyDescent="0.2">
      <c r="A1810">
        <v>43339.602844062501</v>
      </c>
      <c r="B1810" t="s">
        <v>15</v>
      </c>
      <c r="C1810" t="s">
        <v>3400</v>
      </c>
      <c r="D1810">
        <v>43</v>
      </c>
      <c r="E1810" t="s">
        <v>3401</v>
      </c>
      <c r="F1810">
        <v>17</v>
      </c>
      <c r="G1810" s="4" t="s">
        <v>34</v>
      </c>
      <c r="H1810" t="s">
        <v>26</v>
      </c>
      <c r="I1810" t="s">
        <v>0</v>
      </c>
      <c r="K1810" t="s">
        <v>27</v>
      </c>
      <c r="L1810" t="s">
        <v>57</v>
      </c>
      <c r="M1810" t="s">
        <v>457</v>
      </c>
      <c r="N1810" t="s">
        <v>19</v>
      </c>
      <c r="O1810">
        <v>0</v>
      </c>
      <c r="P1810" t="s">
        <v>20</v>
      </c>
      <c r="Q1810" t="s">
        <v>21</v>
      </c>
      <c r="R1810" t="s">
        <v>2561</v>
      </c>
      <c r="S1810" t="s">
        <v>780</v>
      </c>
      <c r="U1810" t="s">
        <v>2561</v>
      </c>
      <c r="V1810">
        <v>43339</v>
      </c>
    </row>
    <row r="1811" spans="1:22" ht="15.75" customHeight="1" x14ac:dyDescent="0.2">
      <c r="A1811">
        <v>43339.604091898145</v>
      </c>
      <c r="B1811" t="s">
        <v>22</v>
      </c>
      <c r="C1811" t="s">
        <v>3402</v>
      </c>
      <c r="D1811">
        <v>41</v>
      </c>
      <c r="E1811" t="s">
        <v>3401</v>
      </c>
      <c r="F1811">
        <v>17</v>
      </c>
      <c r="G1811" s="4" t="s">
        <v>34</v>
      </c>
      <c r="H1811" t="s">
        <v>26</v>
      </c>
      <c r="I1811" t="s">
        <v>0</v>
      </c>
      <c r="K1811" t="s">
        <v>27</v>
      </c>
      <c r="L1811" t="s">
        <v>57</v>
      </c>
      <c r="M1811" t="s">
        <v>457</v>
      </c>
      <c r="N1811" t="s">
        <v>19</v>
      </c>
      <c r="O1811">
        <v>0</v>
      </c>
      <c r="P1811" t="s">
        <v>20</v>
      </c>
      <c r="Q1811" t="s">
        <v>21</v>
      </c>
      <c r="R1811" t="s">
        <v>2561</v>
      </c>
      <c r="S1811" t="s">
        <v>780</v>
      </c>
      <c r="U1811" t="s">
        <v>2561</v>
      </c>
      <c r="V1811">
        <v>43339</v>
      </c>
    </row>
    <row r="1812" spans="1:22" ht="15.75" customHeight="1" x14ac:dyDescent="0.2">
      <c r="A1812">
        <v>43339.605515254632</v>
      </c>
      <c r="B1812" t="s">
        <v>15</v>
      </c>
      <c r="C1812" t="s">
        <v>3403</v>
      </c>
      <c r="D1812">
        <v>19</v>
      </c>
      <c r="E1812" t="s">
        <v>3401</v>
      </c>
      <c r="F1812">
        <v>17</v>
      </c>
      <c r="G1812" s="4" t="s">
        <v>34</v>
      </c>
      <c r="H1812" t="s">
        <v>26</v>
      </c>
      <c r="I1812" t="s">
        <v>0</v>
      </c>
      <c r="K1812" t="s">
        <v>27</v>
      </c>
      <c r="L1812" t="s">
        <v>57</v>
      </c>
      <c r="M1812" t="s">
        <v>457</v>
      </c>
      <c r="N1812" t="s">
        <v>19</v>
      </c>
      <c r="O1812">
        <v>0</v>
      </c>
      <c r="P1812" t="s">
        <v>20</v>
      </c>
      <c r="Q1812" t="s">
        <v>21</v>
      </c>
      <c r="R1812" t="s">
        <v>2561</v>
      </c>
      <c r="S1812" t="s">
        <v>780</v>
      </c>
      <c r="U1812" t="s">
        <v>2561</v>
      </c>
      <c r="V1812">
        <v>43339</v>
      </c>
    </row>
    <row r="1813" spans="1:22" ht="15.75" customHeight="1" x14ac:dyDescent="0.2">
      <c r="A1813">
        <v>43339.608211053244</v>
      </c>
      <c r="B1813" t="s">
        <v>15</v>
      </c>
      <c r="C1813" t="s">
        <v>3404</v>
      </c>
      <c r="D1813">
        <v>80</v>
      </c>
      <c r="E1813" t="s">
        <v>3405</v>
      </c>
      <c r="F1813">
        <v>17</v>
      </c>
      <c r="G1813" s="4" t="s">
        <v>34</v>
      </c>
      <c r="H1813" t="s">
        <v>26</v>
      </c>
      <c r="I1813" t="s">
        <v>0</v>
      </c>
      <c r="K1813" t="s">
        <v>27</v>
      </c>
      <c r="L1813" t="s">
        <v>17</v>
      </c>
      <c r="M1813" t="s">
        <v>289</v>
      </c>
      <c r="N1813" t="s">
        <v>19</v>
      </c>
      <c r="O1813">
        <v>0</v>
      </c>
      <c r="P1813" t="s">
        <v>20</v>
      </c>
      <c r="Q1813" t="s">
        <v>21</v>
      </c>
      <c r="R1813" t="s">
        <v>2561</v>
      </c>
      <c r="S1813" t="s">
        <v>780</v>
      </c>
      <c r="U1813" t="s">
        <v>2561</v>
      </c>
      <c r="V1813">
        <v>43339</v>
      </c>
    </row>
    <row r="1814" spans="1:22" ht="15.75" customHeight="1" x14ac:dyDescent="0.2">
      <c r="A1814">
        <v>43339.610617951388</v>
      </c>
      <c r="B1814" t="s">
        <v>15</v>
      </c>
      <c r="C1814" t="s">
        <v>3406</v>
      </c>
      <c r="D1814">
        <v>38</v>
      </c>
      <c r="E1814" t="s">
        <v>3407</v>
      </c>
      <c r="F1814">
        <v>17</v>
      </c>
      <c r="G1814" s="4" t="s">
        <v>34</v>
      </c>
      <c r="H1814" t="s">
        <v>26</v>
      </c>
      <c r="I1814" t="s">
        <v>0</v>
      </c>
      <c r="K1814" t="s">
        <v>27</v>
      </c>
      <c r="L1814" t="s">
        <v>28</v>
      </c>
      <c r="M1814" t="s">
        <v>182</v>
      </c>
      <c r="N1814" t="s">
        <v>39</v>
      </c>
      <c r="O1814">
        <v>2000</v>
      </c>
      <c r="P1814" t="s">
        <v>20</v>
      </c>
      <c r="Q1814" t="s">
        <v>21</v>
      </c>
      <c r="R1814" t="s">
        <v>2561</v>
      </c>
      <c r="S1814" t="s">
        <v>780</v>
      </c>
      <c r="U1814" t="s">
        <v>2561</v>
      </c>
      <c r="V1814">
        <v>43339</v>
      </c>
    </row>
    <row r="1815" spans="1:22" ht="15.75" customHeight="1" x14ac:dyDescent="0.2">
      <c r="A1815">
        <v>43339.612717430558</v>
      </c>
      <c r="B1815" t="s">
        <v>22</v>
      </c>
      <c r="C1815" t="s">
        <v>3408</v>
      </c>
      <c r="D1815">
        <v>42</v>
      </c>
      <c r="E1815" t="s">
        <v>3407</v>
      </c>
      <c r="F1815">
        <v>17</v>
      </c>
      <c r="G1815" s="4" t="s">
        <v>34</v>
      </c>
      <c r="H1815" t="s">
        <v>26</v>
      </c>
      <c r="I1815" t="s">
        <v>0</v>
      </c>
      <c r="K1815" t="s">
        <v>27</v>
      </c>
      <c r="L1815" t="s">
        <v>57</v>
      </c>
      <c r="M1815" t="s">
        <v>457</v>
      </c>
      <c r="N1815" t="s">
        <v>19</v>
      </c>
      <c r="O1815">
        <v>0</v>
      </c>
      <c r="P1815" t="s">
        <v>20</v>
      </c>
      <c r="Q1815" t="s">
        <v>21</v>
      </c>
      <c r="R1815" t="s">
        <v>2561</v>
      </c>
      <c r="S1815" t="s">
        <v>780</v>
      </c>
      <c r="U1815" t="s">
        <v>2561</v>
      </c>
      <c r="V1815">
        <v>43339</v>
      </c>
    </row>
    <row r="1816" spans="1:22" ht="15.75" customHeight="1" x14ac:dyDescent="0.2">
      <c r="A1816">
        <v>43339.622777291668</v>
      </c>
      <c r="B1816" t="s">
        <v>36</v>
      </c>
      <c r="C1816" t="s">
        <v>3409</v>
      </c>
      <c r="D1816">
        <v>86</v>
      </c>
      <c r="E1816" t="s">
        <v>2680</v>
      </c>
      <c r="F1816">
        <v>17</v>
      </c>
      <c r="G1816" s="4" t="s">
        <v>34</v>
      </c>
      <c r="H1816" t="s">
        <v>26</v>
      </c>
      <c r="I1816" t="s">
        <v>0</v>
      </c>
      <c r="K1816" t="s">
        <v>27</v>
      </c>
      <c r="L1816" t="s">
        <v>57</v>
      </c>
      <c r="M1816" t="s">
        <v>457</v>
      </c>
      <c r="N1816" t="s">
        <v>19</v>
      </c>
      <c r="O1816">
        <v>0</v>
      </c>
      <c r="P1816" t="s">
        <v>20</v>
      </c>
      <c r="Q1816" t="s">
        <v>21</v>
      </c>
      <c r="R1816" t="s">
        <v>2561</v>
      </c>
      <c r="S1816" t="s">
        <v>780</v>
      </c>
      <c r="U1816" t="s">
        <v>2561</v>
      </c>
      <c r="V1816">
        <v>43339</v>
      </c>
    </row>
    <row r="1817" spans="1:22" ht="15.75" customHeight="1" x14ac:dyDescent="0.2">
      <c r="A1817">
        <v>43339.623878252314</v>
      </c>
      <c r="B1817" t="s">
        <v>36</v>
      </c>
      <c r="C1817" t="s">
        <v>3410</v>
      </c>
      <c r="D1817">
        <v>55</v>
      </c>
      <c r="E1817" t="s">
        <v>2680</v>
      </c>
      <c r="F1817">
        <v>17</v>
      </c>
      <c r="G1817" s="4" t="s">
        <v>34</v>
      </c>
      <c r="H1817" t="s">
        <v>26</v>
      </c>
      <c r="I1817" t="s">
        <v>0</v>
      </c>
      <c r="K1817" t="s">
        <v>27</v>
      </c>
      <c r="L1817" t="s">
        <v>57</v>
      </c>
      <c r="M1817" t="s">
        <v>457</v>
      </c>
      <c r="N1817" t="s">
        <v>19</v>
      </c>
      <c r="O1817">
        <v>0</v>
      </c>
      <c r="P1817" t="s">
        <v>20</v>
      </c>
      <c r="Q1817" t="s">
        <v>21</v>
      </c>
      <c r="R1817" t="s">
        <v>2561</v>
      </c>
      <c r="S1817" t="s">
        <v>780</v>
      </c>
      <c r="U1817" t="s">
        <v>2561</v>
      </c>
      <c r="V1817">
        <v>43339</v>
      </c>
    </row>
    <row r="1818" spans="1:22" ht="15.75" customHeight="1" x14ac:dyDescent="0.2">
      <c r="A1818">
        <v>43339.624975555555</v>
      </c>
      <c r="B1818" t="s">
        <v>15</v>
      </c>
      <c r="C1818" t="s">
        <v>3411</v>
      </c>
      <c r="D1818">
        <v>56</v>
      </c>
      <c r="E1818" t="s">
        <v>2680</v>
      </c>
      <c r="F1818">
        <v>17</v>
      </c>
      <c r="G1818" s="4" t="s">
        <v>34</v>
      </c>
      <c r="H1818" t="s">
        <v>26</v>
      </c>
      <c r="I1818" t="s">
        <v>0</v>
      </c>
      <c r="K1818" t="s">
        <v>27</v>
      </c>
      <c r="L1818" t="s">
        <v>57</v>
      </c>
      <c r="M1818" t="s">
        <v>457</v>
      </c>
      <c r="N1818" t="s">
        <v>19</v>
      </c>
      <c r="O1818">
        <v>0</v>
      </c>
      <c r="P1818" t="s">
        <v>20</v>
      </c>
      <c r="Q1818" t="s">
        <v>21</v>
      </c>
      <c r="R1818" t="s">
        <v>2561</v>
      </c>
      <c r="S1818" t="s">
        <v>780</v>
      </c>
      <c r="U1818" t="s">
        <v>2561</v>
      </c>
      <c r="V1818">
        <v>43339</v>
      </c>
    </row>
    <row r="1819" spans="1:22" ht="15.75" customHeight="1" x14ac:dyDescent="0.2">
      <c r="A1819">
        <v>43339.6265259375</v>
      </c>
      <c r="B1819" t="s">
        <v>22</v>
      </c>
      <c r="C1819" t="s">
        <v>3412</v>
      </c>
      <c r="D1819">
        <v>21</v>
      </c>
      <c r="E1819" t="s">
        <v>2680</v>
      </c>
      <c r="F1819">
        <v>17</v>
      </c>
      <c r="G1819" s="4" t="s">
        <v>34</v>
      </c>
      <c r="H1819" t="s">
        <v>26</v>
      </c>
      <c r="I1819" t="s">
        <v>0</v>
      </c>
      <c r="K1819" t="s">
        <v>27</v>
      </c>
      <c r="L1819" t="s">
        <v>57</v>
      </c>
      <c r="M1819" t="s">
        <v>457</v>
      </c>
      <c r="N1819" t="s">
        <v>19</v>
      </c>
      <c r="O1819">
        <v>0</v>
      </c>
      <c r="P1819" t="s">
        <v>20</v>
      </c>
      <c r="Q1819" t="s">
        <v>21</v>
      </c>
      <c r="R1819" t="s">
        <v>2561</v>
      </c>
      <c r="S1819" t="s">
        <v>780</v>
      </c>
      <c r="U1819" t="s">
        <v>2561</v>
      </c>
      <c r="V1819">
        <v>43339</v>
      </c>
    </row>
    <row r="1820" spans="1:22" ht="15.75" customHeight="1" x14ac:dyDescent="0.2">
      <c r="A1820">
        <v>43339.627785127319</v>
      </c>
      <c r="B1820" t="s">
        <v>22</v>
      </c>
      <c r="C1820" t="s">
        <v>3413</v>
      </c>
      <c r="D1820">
        <v>27</v>
      </c>
      <c r="E1820" t="s">
        <v>2680</v>
      </c>
      <c r="F1820">
        <v>17</v>
      </c>
      <c r="G1820" s="4" t="s">
        <v>34</v>
      </c>
      <c r="H1820" t="s">
        <v>26</v>
      </c>
      <c r="I1820" t="s">
        <v>0</v>
      </c>
      <c r="K1820" t="s">
        <v>27</v>
      </c>
      <c r="L1820" t="s">
        <v>57</v>
      </c>
      <c r="M1820" t="s">
        <v>457</v>
      </c>
      <c r="N1820" t="s">
        <v>19</v>
      </c>
      <c r="O1820">
        <v>0</v>
      </c>
      <c r="P1820" t="s">
        <v>20</v>
      </c>
      <c r="Q1820" t="s">
        <v>21</v>
      </c>
      <c r="R1820" t="s">
        <v>2561</v>
      </c>
      <c r="S1820" t="s">
        <v>780</v>
      </c>
      <c r="U1820" t="s">
        <v>2561</v>
      </c>
      <c r="V1820">
        <v>43339</v>
      </c>
    </row>
    <row r="1821" spans="1:22" ht="15.75" customHeight="1" x14ac:dyDescent="0.2">
      <c r="A1821">
        <v>43339.630933275461</v>
      </c>
      <c r="B1821" t="s">
        <v>15</v>
      </c>
      <c r="C1821" t="s">
        <v>3414</v>
      </c>
      <c r="D1821">
        <v>87</v>
      </c>
      <c r="E1821">
        <v>58</v>
      </c>
      <c r="F1821">
        <v>17</v>
      </c>
      <c r="G1821" s="4" t="s">
        <v>34</v>
      </c>
      <c r="H1821" t="s">
        <v>26</v>
      </c>
      <c r="I1821" t="s">
        <v>0</v>
      </c>
      <c r="K1821" t="s">
        <v>27</v>
      </c>
      <c r="L1821" t="s">
        <v>57</v>
      </c>
      <c r="M1821" t="s">
        <v>457</v>
      </c>
      <c r="N1821" t="s">
        <v>19</v>
      </c>
      <c r="O1821">
        <v>0</v>
      </c>
      <c r="P1821" t="s">
        <v>20</v>
      </c>
      <c r="Q1821" t="s">
        <v>21</v>
      </c>
      <c r="R1821" t="s">
        <v>2561</v>
      </c>
      <c r="S1821" t="s">
        <v>780</v>
      </c>
      <c r="U1821" t="s">
        <v>2561</v>
      </c>
      <c r="V1821">
        <v>43339</v>
      </c>
    </row>
    <row r="1822" spans="1:22" ht="15.75" customHeight="1" x14ac:dyDescent="0.2">
      <c r="A1822">
        <v>43339.632450613426</v>
      </c>
      <c r="B1822" t="s">
        <v>15</v>
      </c>
      <c r="C1822" t="s">
        <v>3415</v>
      </c>
      <c r="D1822">
        <v>20</v>
      </c>
      <c r="E1822">
        <v>58</v>
      </c>
      <c r="F1822">
        <v>17</v>
      </c>
      <c r="G1822" s="4" t="s">
        <v>34</v>
      </c>
      <c r="H1822" t="s">
        <v>26</v>
      </c>
      <c r="I1822" t="s">
        <v>0</v>
      </c>
      <c r="K1822" t="s">
        <v>27</v>
      </c>
      <c r="L1822" t="s">
        <v>28</v>
      </c>
      <c r="M1822" t="s">
        <v>18</v>
      </c>
      <c r="N1822" t="s">
        <v>39</v>
      </c>
      <c r="O1822">
        <v>1500</v>
      </c>
      <c r="P1822" t="s">
        <v>20</v>
      </c>
      <c r="Q1822" t="s">
        <v>21</v>
      </c>
      <c r="R1822" t="s">
        <v>2561</v>
      </c>
      <c r="S1822" t="s">
        <v>780</v>
      </c>
      <c r="U1822" t="s">
        <v>2561</v>
      </c>
      <c r="V1822">
        <v>43339</v>
      </c>
    </row>
    <row r="1823" spans="1:22" ht="15.75" customHeight="1" x14ac:dyDescent="0.2">
      <c r="A1823">
        <v>43339.634051493056</v>
      </c>
      <c r="B1823" t="s">
        <v>15</v>
      </c>
      <c r="C1823" t="s">
        <v>3416</v>
      </c>
      <c r="D1823">
        <v>19</v>
      </c>
      <c r="E1823">
        <v>58</v>
      </c>
      <c r="F1823">
        <v>17</v>
      </c>
      <c r="G1823" s="4" t="s">
        <v>34</v>
      </c>
      <c r="H1823" t="s">
        <v>26</v>
      </c>
      <c r="I1823" t="s">
        <v>0</v>
      </c>
      <c r="K1823" t="s">
        <v>27</v>
      </c>
      <c r="L1823" t="s">
        <v>57</v>
      </c>
      <c r="M1823" t="s">
        <v>457</v>
      </c>
      <c r="N1823" t="s">
        <v>19</v>
      </c>
      <c r="O1823">
        <v>0</v>
      </c>
      <c r="P1823" t="s">
        <v>20</v>
      </c>
      <c r="Q1823" t="s">
        <v>21</v>
      </c>
      <c r="R1823" t="s">
        <v>2561</v>
      </c>
      <c r="S1823" t="s">
        <v>780</v>
      </c>
      <c r="U1823" t="s">
        <v>2561</v>
      </c>
      <c r="V1823">
        <v>43339</v>
      </c>
    </row>
    <row r="1824" spans="1:22" ht="15.75" customHeight="1" x14ac:dyDescent="0.2">
      <c r="A1824">
        <v>43339.63602612268</v>
      </c>
      <c r="B1824" t="s">
        <v>15</v>
      </c>
      <c r="C1824" t="s">
        <v>3417</v>
      </c>
      <c r="D1824">
        <v>53</v>
      </c>
      <c r="E1824">
        <v>58</v>
      </c>
      <c r="F1824">
        <v>17</v>
      </c>
      <c r="G1824" s="4" t="s">
        <v>34</v>
      </c>
      <c r="H1824" t="s">
        <v>26</v>
      </c>
      <c r="I1824" t="s">
        <v>0</v>
      </c>
      <c r="K1824" t="s">
        <v>27</v>
      </c>
      <c r="L1824" t="s">
        <v>28</v>
      </c>
      <c r="M1824" t="s">
        <v>18</v>
      </c>
      <c r="N1824" t="s">
        <v>39</v>
      </c>
      <c r="O1824">
        <v>0</v>
      </c>
      <c r="P1824" t="s">
        <v>20</v>
      </c>
      <c r="Q1824" t="s">
        <v>21</v>
      </c>
      <c r="R1824" t="s">
        <v>2561</v>
      </c>
      <c r="S1824" t="s">
        <v>780</v>
      </c>
      <c r="U1824" t="s">
        <v>2561</v>
      </c>
      <c r="V1824">
        <v>43339</v>
      </c>
    </row>
    <row r="1825" spans="1:22" ht="15.75" customHeight="1" x14ac:dyDescent="0.2">
      <c r="A1825">
        <v>43339.64266680555</v>
      </c>
      <c r="B1825" t="s">
        <v>15</v>
      </c>
      <c r="C1825" t="s">
        <v>3418</v>
      </c>
      <c r="D1825">
        <v>56</v>
      </c>
      <c r="E1825" t="s">
        <v>3419</v>
      </c>
      <c r="F1825">
        <v>17</v>
      </c>
      <c r="G1825" s="4" t="s">
        <v>34</v>
      </c>
      <c r="H1825" t="s">
        <v>26</v>
      </c>
      <c r="I1825" t="s">
        <v>0</v>
      </c>
      <c r="K1825" t="s">
        <v>27</v>
      </c>
      <c r="L1825" t="s">
        <v>57</v>
      </c>
      <c r="M1825" t="s">
        <v>457</v>
      </c>
      <c r="N1825" t="s">
        <v>19</v>
      </c>
      <c r="O1825">
        <v>0</v>
      </c>
      <c r="P1825" t="s">
        <v>20</v>
      </c>
      <c r="Q1825" t="s">
        <v>21</v>
      </c>
      <c r="R1825" t="s">
        <v>2561</v>
      </c>
      <c r="S1825" t="s">
        <v>780</v>
      </c>
      <c r="U1825" t="s">
        <v>2561</v>
      </c>
      <c r="V1825">
        <v>43339</v>
      </c>
    </row>
    <row r="1826" spans="1:22" ht="15.75" customHeight="1" x14ac:dyDescent="0.2">
      <c r="A1826">
        <v>43339.644000949076</v>
      </c>
      <c r="B1826" t="s">
        <v>36</v>
      </c>
      <c r="C1826" t="s">
        <v>3420</v>
      </c>
      <c r="D1826">
        <v>54</v>
      </c>
      <c r="E1826" t="s">
        <v>3419</v>
      </c>
      <c r="F1826">
        <v>17</v>
      </c>
      <c r="G1826" s="4" t="s">
        <v>34</v>
      </c>
      <c r="H1826" t="s">
        <v>26</v>
      </c>
      <c r="I1826" t="s">
        <v>0</v>
      </c>
      <c r="K1826" t="s">
        <v>27</v>
      </c>
      <c r="L1826" t="s">
        <v>57</v>
      </c>
      <c r="M1826" t="s">
        <v>457</v>
      </c>
      <c r="N1826" t="s">
        <v>19</v>
      </c>
      <c r="O1826">
        <v>0</v>
      </c>
      <c r="P1826" t="s">
        <v>20</v>
      </c>
      <c r="Q1826" t="s">
        <v>21</v>
      </c>
      <c r="R1826" t="s">
        <v>2561</v>
      </c>
      <c r="S1826" t="s">
        <v>780</v>
      </c>
      <c r="U1826" t="s">
        <v>2561</v>
      </c>
      <c r="V1826">
        <v>43339</v>
      </c>
    </row>
    <row r="1827" spans="1:22" ht="15.75" customHeight="1" x14ac:dyDescent="0.2">
      <c r="A1827">
        <v>43339.645570891204</v>
      </c>
      <c r="B1827" t="s">
        <v>22</v>
      </c>
      <c r="C1827" t="s">
        <v>3421</v>
      </c>
      <c r="D1827">
        <v>36</v>
      </c>
      <c r="E1827" t="s">
        <v>1779</v>
      </c>
      <c r="F1827">
        <v>17</v>
      </c>
      <c r="G1827" s="4" t="s">
        <v>34</v>
      </c>
      <c r="H1827" t="s">
        <v>26</v>
      </c>
      <c r="I1827" t="s">
        <v>0</v>
      </c>
      <c r="K1827" t="s">
        <v>27</v>
      </c>
      <c r="L1827" t="s">
        <v>57</v>
      </c>
      <c r="M1827" t="s">
        <v>457</v>
      </c>
      <c r="N1827" t="s">
        <v>19</v>
      </c>
      <c r="O1827">
        <v>0</v>
      </c>
      <c r="P1827" t="s">
        <v>20</v>
      </c>
      <c r="Q1827" t="s">
        <v>21</v>
      </c>
      <c r="R1827" t="s">
        <v>2561</v>
      </c>
      <c r="S1827" t="s">
        <v>780</v>
      </c>
      <c r="U1827" t="s">
        <v>2561</v>
      </c>
      <c r="V1827">
        <v>43339</v>
      </c>
    </row>
    <row r="1828" spans="1:22" ht="15.75" customHeight="1" x14ac:dyDescent="0.2">
      <c r="A1828">
        <v>43339.648302037036</v>
      </c>
      <c r="B1828" t="s">
        <v>15</v>
      </c>
      <c r="C1828" t="s">
        <v>3422</v>
      </c>
      <c r="D1828">
        <v>18</v>
      </c>
      <c r="E1828" t="s">
        <v>1779</v>
      </c>
      <c r="F1828">
        <v>17</v>
      </c>
      <c r="G1828" s="4" t="s">
        <v>34</v>
      </c>
      <c r="H1828" t="s">
        <v>26</v>
      </c>
      <c r="I1828" t="s">
        <v>0</v>
      </c>
      <c r="K1828" t="s">
        <v>27</v>
      </c>
      <c r="L1828" t="s">
        <v>57</v>
      </c>
      <c r="M1828" t="s">
        <v>457</v>
      </c>
      <c r="N1828" t="s">
        <v>19</v>
      </c>
      <c r="O1828">
        <v>0</v>
      </c>
      <c r="P1828" t="s">
        <v>20</v>
      </c>
      <c r="Q1828" t="s">
        <v>21</v>
      </c>
      <c r="R1828" t="s">
        <v>2561</v>
      </c>
      <c r="S1828" t="s">
        <v>780</v>
      </c>
      <c r="U1828" t="s">
        <v>2561</v>
      </c>
      <c r="V1828">
        <v>43339</v>
      </c>
    </row>
    <row r="1829" spans="1:22" ht="15.75" customHeight="1" x14ac:dyDescent="0.2">
      <c r="A1829">
        <v>43339.655895393516</v>
      </c>
      <c r="B1829" t="s">
        <v>15</v>
      </c>
      <c r="C1829" t="s">
        <v>3423</v>
      </c>
      <c r="D1829">
        <v>38</v>
      </c>
      <c r="E1829" t="s">
        <v>1779</v>
      </c>
      <c r="F1829">
        <v>17</v>
      </c>
      <c r="G1829" s="4" t="s">
        <v>34</v>
      </c>
      <c r="H1829" t="s">
        <v>26</v>
      </c>
      <c r="I1829" t="s">
        <v>0</v>
      </c>
      <c r="K1829" t="s">
        <v>27</v>
      </c>
      <c r="L1829" t="s">
        <v>28</v>
      </c>
      <c r="M1829" t="s">
        <v>94</v>
      </c>
      <c r="N1829" t="s">
        <v>39</v>
      </c>
      <c r="O1829">
        <v>1200</v>
      </c>
      <c r="P1829" t="s">
        <v>20</v>
      </c>
      <c r="Q1829" t="s">
        <v>21</v>
      </c>
      <c r="R1829" t="s">
        <v>2561</v>
      </c>
      <c r="S1829" t="s">
        <v>780</v>
      </c>
      <c r="U1829" t="s">
        <v>2561</v>
      </c>
      <c r="V1829">
        <v>43339</v>
      </c>
    </row>
    <row r="1830" spans="1:22" ht="15.75" customHeight="1" x14ac:dyDescent="0.2">
      <c r="A1830">
        <v>43339.658570509258</v>
      </c>
      <c r="B1830" t="s">
        <v>15</v>
      </c>
      <c r="C1830" t="s">
        <v>3424</v>
      </c>
      <c r="D1830">
        <v>62</v>
      </c>
      <c r="E1830" t="s">
        <v>3425</v>
      </c>
      <c r="F1830">
        <v>14</v>
      </c>
      <c r="G1830" s="4" t="s">
        <v>34</v>
      </c>
      <c r="H1830" t="s">
        <v>26</v>
      </c>
      <c r="I1830" t="s">
        <v>0</v>
      </c>
      <c r="K1830" t="s">
        <v>27</v>
      </c>
      <c r="L1830" t="s">
        <v>28</v>
      </c>
      <c r="M1830" t="s">
        <v>18</v>
      </c>
      <c r="N1830" t="s">
        <v>39</v>
      </c>
      <c r="O1830">
        <v>1800</v>
      </c>
      <c r="P1830" t="s">
        <v>20</v>
      </c>
      <c r="Q1830" t="s">
        <v>21</v>
      </c>
      <c r="R1830" t="s">
        <v>2561</v>
      </c>
      <c r="S1830" t="s">
        <v>780</v>
      </c>
      <c r="U1830" t="s">
        <v>2561</v>
      </c>
      <c r="V1830">
        <v>43339</v>
      </c>
    </row>
    <row r="1831" spans="1:22" ht="15.75" customHeight="1" x14ac:dyDescent="0.2">
      <c r="A1831">
        <v>43339.65967552083</v>
      </c>
      <c r="B1831" t="s">
        <v>36</v>
      </c>
      <c r="C1831" t="s">
        <v>3426</v>
      </c>
      <c r="D1831">
        <v>50</v>
      </c>
      <c r="E1831" t="s">
        <v>3425</v>
      </c>
      <c r="F1831">
        <v>17</v>
      </c>
      <c r="G1831" s="4" t="s">
        <v>34</v>
      </c>
      <c r="H1831" t="s">
        <v>26</v>
      </c>
      <c r="I1831" t="s">
        <v>0</v>
      </c>
      <c r="K1831" t="s">
        <v>27</v>
      </c>
      <c r="L1831" t="s">
        <v>57</v>
      </c>
      <c r="M1831" t="s">
        <v>457</v>
      </c>
      <c r="N1831" t="s">
        <v>19</v>
      </c>
      <c r="O1831">
        <v>0</v>
      </c>
      <c r="P1831" t="s">
        <v>20</v>
      </c>
      <c r="Q1831" t="s">
        <v>21</v>
      </c>
      <c r="R1831" t="s">
        <v>2561</v>
      </c>
      <c r="S1831" t="s">
        <v>780</v>
      </c>
      <c r="U1831" t="s">
        <v>2561</v>
      </c>
      <c r="V1831">
        <v>43339</v>
      </c>
    </row>
    <row r="1832" spans="1:22" ht="15.75" customHeight="1" x14ac:dyDescent="0.2">
      <c r="A1832">
        <v>43339.66088358796</v>
      </c>
      <c r="B1832" t="s">
        <v>22</v>
      </c>
      <c r="C1832" t="s">
        <v>3427</v>
      </c>
      <c r="D1832">
        <v>28</v>
      </c>
      <c r="E1832" t="s">
        <v>3425</v>
      </c>
      <c r="F1832">
        <v>17</v>
      </c>
      <c r="G1832" s="4" t="s">
        <v>34</v>
      </c>
      <c r="H1832" t="s">
        <v>26</v>
      </c>
      <c r="I1832" t="s">
        <v>0</v>
      </c>
      <c r="K1832" t="s">
        <v>27</v>
      </c>
      <c r="L1832" t="s">
        <v>57</v>
      </c>
      <c r="M1832" t="s">
        <v>457</v>
      </c>
      <c r="N1832" t="s">
        <v>19</v>
      </c>
      <c r="O1832">
        <v>0</v>
      </c>
      <c r="P1832" t="s">
        <v>20</v>
      </c>
      <c r="Q1832" t="s">
        <v>21</v>
      </c>
      <c r="R1832" t="s">
        <v>2561</v>
      </c>
      <c r="S1832" t="s">
        <v>780</v>
      </c>
      <c r="U1832" t="s">
        <v>2561</v>
      </c>
      <c r="V1832">
        <v>43339</v>
      </c>
    </row>
    <row r="1833" spans="1:22" ht="15.75" customHeight="1" x14ac:dyDescent="0.2">
      <c r="A1833">
        <v>43339.66234623843</v>
      </c>
      <c r="B1833" t="s">
        <v>36</v>
      </c>
      <c r="C1833" t="s">
        <v>3428</v>
      </c>
      <c r="D1833">
        <v>59</v>
      </c>
      <c r="E1833" t="s">
        <v>1019</v>
      </c>
      <c r="F1833">
        <v>17</v>
      </c>
      <c r="G1833" s="4" t="s">
        <v>34</v>
      </c>
      <c r="H1833" t="s">
        <v>26</v>
      </c>
      <c r="I1833" t="s">
        <v>0</v>
      </c>
      <c r="K1833" t="s">
        <v>27</v>
      </c>
      <c r="L1833" t="s">
        <v>57</v>
      </c>
      <c r="M1833" t="s">
        <v>457</v>
      </c>
      <c r="N1833" t="s">
        <v>19</v>
      </c>
      <c r="O1833">
        <v>0</v>
      </c>
      <c r="P1833" t="s">
        <v>20</v>
      </c>
      <c r="Q1833" t="s">
        <v>21</v>
      </c>
      <c r="R1833" t="s">
        <v>2561</v>
      </c>
      <c r="S1833" t="s">
        <v>780</v>
      </c>
      <c r="U1833" t="s">
        <v>2561</v>
      </c>
      <c r="V1833">
        <v>43339</v>
      </c>
    </row>
    <row r="1834" spans="1:22" ht="15.75" customHeight="1" x14ac:dyDescent="0.2">
      <c r="A1834">
        <v>43339.664217002311</v>
      </c>
      <c r="B1834" t="s">
        <v>15</v>
      </c>
      <c r="C1834" t="s">
        <v>3429</v>
      </c>
      <c r="D1834">
        <v>78</v>
      </c>
      <c r="E1834" t="s">
        <v>1019</v>
      </c>
      <c r="F1834">
        <v>17</v>
      </c>
      <c r="G1834" s="4" t="s">
        <v>34</v>
      </c>
      <c r="H1834" t="s">
        <v>26</v>
      </c>
      <c r="I1834" t="s">
        <v>0</v>
      </c>
      <c r="K1834" t="s">
        <v>27</v>
      </c>
      <c r="L1834" t="s">
        <v>57</v>
      </c>
      <c r="M1834" t="s">
        <v>457</v>
      </c>
      <c r="N1834" t="s">
        <v>19</v>
      </c>
      <c r="O1834">
        <v>0</v>
      </c>
      <c r="P1834" t="s">
        <v>20</v>
      </c>
      <c r="Q1834" t="s">
        <v>21</v>
      </c>
      <c r="R1834" t="s">
        <v>2561</v>
      </c>
      <c r="S1834" t="s">
        <v>780</v>
      </c>
      <c r="U1834" t="s">
        <v>2561</v>
      </c>
      <c r="V1834">
        <v>43339</v>
      </c>
    </row>
    <row r="1835" spans="1:22" ht="15.75" customHeight="1" x14ac:dyDescent="0.2">
      <c r="A1835">
        <v>43339.665495104171</v>
      </c>
      <c r="B1835" t="s">
        <v>15</v>
      </c>
      <c r="C1835" t="s">
        <v>3430</v>
      </c>
      <c r="D1835">
        <v>36</v>
      </c>
      <c r="E1835" t="s">
        <v>1019</v>
      </c>
      <c r="F1835">
        <v>17</v>
      </c>
      <c r="G1835" s="4" t="s">
        <v>34</v>
      </c>
      <c r="H1835" t="s">
        <v>26</v>
      </c>
      <c r="I1835" t="s">
        <v>0</v>
      </c>
      <c r="K1835" t="s">
        <v>27</v>
      </c>
      <c r="L1835" t="s">
        <v>28</v>
      </c>
      <c r="M1835" t="s">
        <v>18</v>
      </c>
      <c r="N1835" t="s">
        <v>39</v>
      </c>
      <c r="O1835">
        <v>1500</v>
      </c>
      <c r="P1835" t="s">
        <v>20</v>
      </c>
      <c r="Q1835" t="s">
        <v>21</v>
      </c>
      <c r="R1835" t="s">
        <v>2561</v>
      </c>
      <c r="S1835" t="s">
        <v>780</v>
      </c>
      <c r="U1835" t="s">
        <v>2561</v>
      </c>
      <c r="V1835">
        <v>43339</v>
      </c>
    </row>
    <row r="1836" spans="1:22" ht="15.75" customHeight="1" x14ac:dyDescent="0.2">
      <c r="A1836">
        <v>43339.668763981477</v>
      </c>
      <c r="B1836" t="s">
        <v>15</v>
      </c>
      <c r="C1836" t="s">
        <v>3431</v>
      </c>
      <c r="D1836">
        <v>38</v>
      </c>
      <c r="E1836" t="s">
        <v>1019</v>
      </c>
      <c r="F1836">
        <v>17</v>
      </c>
      <c r="G1836" s="4" t="s">
        <v>34</v>
      </c>
      <c r="H1836" t="s">
        <v>26</v>
      </c>
      <c r="I1836" t="s">
        <v>0</v>
      </c>
      <c r="K1836" t="s">
        <v>27</v>
      </c>
      <c r="L1836" t="s">
        <v>28</v>
      </c>
      <c r="M1836" t="s">
        <v>18</v>
      </c>
      <c r="N1836" t="s">
        <v>39</v>
      </c>
      <c r="O1836">
        <v>1800</v>
      </c>
      <c r="P1836" t="s">
        <v>20</v>
      </c>
      <c r="Q1836" t="s">
        <v>21</v>
      </c>
      <c r="R1836" t="s">
        <v>2561</v>
      </c>
      <c r="S1836" t="s">
        <v>780</v>
      </c>
      <c r="U1836" t="s">
        <v>2561</v>
      </c>
      <c r="V1836">
        <v>43339</v>
      </c>
    </row>
    <row r="1837" spans="1:22" ht="15.75" customHeight="1" x14ac:dyDescent="0.2">
      <c r="A1837">
        <v>43339.669901990739</v>
      </c>
      <c r="B1837" t="s">
        <v>22</v>
      </c>
      <c r="C1837" t="s">
        <v>3432</v>
      </c>
      <c r="D1837">
        <v>39</v>
      </c>
      <c r="E1837" t="s">
        <v>1019</v>
      </c>
      <c r="F1837">
        <v>17</v>
      </c>
      <c r="G1837" s="4" t="s">
        <v>34</v>
      </c>
      <c r="H1837" t="s">
        <v>26</v>
      </c>
      <c r="I1837" t="s">
        <v>0</v>
      </c>
      <c r="K1837" t="s">
        <v>27</v>
      </c>
      <c r="L1837" t="s">
        <v>57</v>
      </c>
      <c r="M1837" t="s">
        <v>457</v>
      </c>
      <c r="N1837" t="s">
        <v>19</v>
      </c>
      <c r="O1837">
        <v>0</v>
      </c>
      <c r="P1837" t="s">
        <v>20</v>
      </c>
      <c r="Q1837" t="s">
        <v>21</v>
      </c>
      <c r="R1837" t="s">
        <v>2561</v>
      </c>
      <c r="S1837" t="s">
        <v>780</v>
      </c>
      <c r="U1837" t="s">
        <v>2561</v>
      </c>
      <c r="V1837">
        <v>43339</v>
      </c>
    </row>
    <row r="1838" spans="1:22" ht="15.75" customHeight="1" x14ac:dyDescent="0.2">
      <c r="A1838">
        <v>43339.674337025463</v>
      </c>
      <c r="B1838" t="s">
        <v>15</v>
      </c>
      <c r="C1838" t="s">
        <v>3433</v>
      </c>
      <c r="D1838">
        <v>49</v>
      </c>
      <c r="E1838" t="s">
        <v>354</v>
      </c>
      <c r="F1838">
        <v>17</v>
      </c>
      <c r="G1838" s="4" t="s">
        <v>34</v>
      </c>
      <c r="H1838" t="s">
        <v>26</v>
      </c>
      <c r="I1838" t="s">
        <v>0</v>
      </c>
      <c r="K1838" t="s">
        <v>27</v>
      </c>
      <c r="L1838" t="s">
        <v>57</v>
      </c>
      <c r="M1838" t="s">
        <v>457</v>
      </c>
      <c r="N1838" t="s">
        <v>19</v>
      </c>
      <c r="O1838">
        <v>0</v>
      </c>
      <c r="P1838" t="s">
        <v>20</v>
      </c>
      <c r="Q1838" t="s">
        <v>21</v>
      </c>
      <c r="R1838" t="s">
        <v>2561</v>
      </c>
      <c r="S1838" t="s">
        <v>780</v>
      </c>
      <c r="U1838" t="s">
        <v>2561</v>
      </c>
      <c r="V1838">
        <v>43339</v>
      </c>
    </row>
    <row r="1839" spans="1:22" ht="15.75" customHeight="1" x14ac:dyDescent="0.2">
      <c r="A1839">
        <v>43339.675400081018</v>
      </c>
      <c r="B1839" t="s">
        <v>36</v>
      </c>
      <c r="C1839" t="s">
        <v>3434</v>
      </c>
      <c r="D1839">
        <v>53</v>
      </c>
      <c r="E1839" t="s">
        <v>354</v>
      </c>
      <c r="F1839">
        <v>17</v>
      </c>
      <c r="G1839" s="4" t="s">
        <v>34</v>
      </c>
      <c r="H1839" t="s">
        <v>26</v>
      </c>
      <c r="I1839" t="s">
        <v>0</v>
      </c>
      <c r="K1839" t="s">
        <v>27</v>
      </c>
      <c r="L1839" t="s">
        <v>57</v>
      </c>
      <c r="M1839" t="s">
        <v>457</v>
      </c>
      <c r="N1839" t="s">
        <v>19</v>
      </c>
      <c r="O1839">
        <v>0</v>
      </c>
      <c r="P1839" t="s">
        <v>20</v>
      </c>
      <c r="Q1839" t="s">
        <v>21</v>
      </c>
      <c r="R1839" t="s">
        <v>2561</v>
      </c>
      <c r="S1839" t="s">
        <v>780</v>
      </c>
      <c r="U1839" t="s">
        <v>2561</v>
      </c>
      <c r="V1839">
        <v>43339</v>
      </c>
    </row>
    <row r="1840" spans="1:22" ht="15.75" customHeight="1" x14ac:dyDescent="0.2">
      <c r="A1840">
        <v>43339.676604780092</v>
      </c>
      <c r="B1840" t="s">
        <v>15</v>
      </c>
      <c r="C1840" t="s">
        <v>3435</v>
      </c>
      <c r="D1840">
        <v>22</v>
      </c>
      <c r="E1840" t="s">
        <v>354</v>
      </c>
      <c r="F1840">
        <v>17</v>
      </c>
      <c r="G1840" s="4" t="s">
        <v>34</v>
      </c>
      <c r="H1840" t="s">
        <v>26</v>
      </c>
      <c r="I1840" t="s">
        <v>0</v>
      </c>
      <c r="K1840" t="s">
        <v>27</v>
      </c>
      <c r="L1840" t="s">
        <v>28</v>
      </c>
      <c r="M1840" t="s">
        <v>94</v>
      </c>
      <c r="N1840" t="s">
        <v>39</v>
      </c>
      <c r="O1840">
        <v>1000</v>
      </c>
      <c r="P1840" t="s">
        <v>20</v>
      </c>
      <c r="Q1840" t="s">
        <v>21</v>
      </c>
      <c r="R1840" t="s">
        <v>2561</v>
      </c>
      <c r="S1840" t="s">
        <v>780</v>
      </c>
      <c r="U1840" t="s">
        <v>2561</v>
      </c>
      <c r="V1840">
        <v>43339</v>
      </c>
    </row>
    <row r="1841" spans="1:22" ht="15.75" customHeight="1" x14ac:dyDescent="0.2">
      <c r="A1841">
        <v>43339.677645914351</v>
      </c>
      <c r="B1841" t="s">
        <v>22</v>
      </c>
      <c r="C1841" t="s">
        <v>3436</v>
      </c>
      <c r="D1841">
        <v>21</v>
      </c>
      <c r="E1841" t="s">
        <v>354</v>
      </c>
      <c r="F1841">
        <v>17</v>
      </c>
      <c r="G1841" s="4" t="s">
        <v>34</v>
      </c>
      <c r="H1841" t="s">
        <v>26</v>
      </c>
      <c r="I1841" t="s">
        <v>0</v>
      </c>
      <c r="K1841" t="s">
        <v>27</v>
      </c>
      <c r="L1841" t="s">
        <v>57</v>
      </c>
      <c r="M1841" t="s">
        <v>457</v>
      </c>
      <c r="N1841" t="s">
        <v>19</v>
      </c>
      <c r="O1841">
        <v>0</v>
      </c>
      <c r="P1841" t="s">
        <v>20</v>
      </c>
      <c r="Q1841" t="s">
        <v>21</v>
      </c>
      <c r="R1841" t="s">
        <v>2561</v>
      </c>
      <c r="S1841" t="s">
        <v>780</v>
      </c>
      <c r="U1841" t="s">
        <v>2561</v>
      </c>
      <c r="V1841">
        <v>43339</v>
      </c>
    </row>
    <row r="1842" spans="1:22" ht="15.75" customHeight="1" x14ac:dyDescent="0.2">
      <c r="A1842">
        <v>43339.678872824079</v>
      </c>
      <c r="B1842" t="s">
        <v>15</v>
      </c>
      <c r="C1842" t="s">
        <v>3437</v>
      </c>
      <c r="D1842">
        <v>22</v>
      </c>
      <c r="E1842" t="s">
        <v>354</v>
      </c>
      <c r="F1842">
        <v>17</v>
      </c>
      <c r="G1842" s="4" t="s">
        <v>34</v>
      </c>
      <c r="H1842" t="s">
        <v>26</v>
      </c>
      <c r="I1842" t="s">
        <v>0</v>
      </c>
      <c r="K1842" t="s">
        <v>27</v>
      </c>
      <c r="L1842" t="s">
        <v>28</v>
      </c>
      <c r="M1842" t="s">
        <v>94</v>
      </c>
      <c r="N1842" t="s">
        <v>39</v>
      </c>
      <c r="O1842">
        <v>1000</v>
      </c>
      <c r="P1842" t="s">
        <v>20</v>
      </c>
      <c r="Q1842" t="s">
        <v>21</v>
      </c>
      <c r="R1842" t="s">
        <v>2561</v>
      </c>
      <c r="S1842" t="s">
        <v>780</v>
      </c>
      <c r="U1842" t="s">
        <v>2561</v>
      </c>
      <c r="V1842">
        <v>43339</v>
      </c>
    </row>
    <row r="1843" spans="1:22" ht="15.75" customHeight="1" x14ac:dyDescent="0.2">
      <c r="A1843">
        <v>43339.679876296301</v>
      </c>
      <c r="B1843" t="s">
        <v>36</v>
      </c>
      <c r="C1843" t="s">
        <v>3438</v>
      </c>
      <c r="D1843">
        <v>53</v>
      </c>
      <c r="E1843" t="s">
        <v>3439</v>
      </c>
      <c r="F1843">
        <v>17</v>
      </c>
      <c r="G1843" s="4" t="s">
        <v>34</v>
      </c>
      <c r="H1843" t="s">
        <v>26</v>
      </c>
      <c r="I1843" t="s">
        <v>0</v>
      </c>
      <c r="K1843" t="s">
        <v>27</v>
      </c>
      <c r="L1843" t="s">
        <v>57</v>
      </c>
      <c r="M1843" t="s">
        <v>457</v>
      </c>
      <c r="N1843" t="s">
        <v>19</v>
      </c>
      <c r="O1843">
        <v>0</v>
      </c>
      <c r="P1843" t="s">
        <v>20</v>
      </c>
      <c r="Q1843" t="s">
        <v>21</v>
      </c>
      <c r="R1843" t="s">
        <v>2561</v>
      </c>
      <c r="S1843" t="s">
        <v>780</v>
      </c>
      <c r="U1843" t="s">
        <v>2561</v>
      </c>
      <c r="V1843">
        <v>43339</v>
      </c>
    </row>
    <row r="1844" spans="1:22" ht="15.75" customHeight="1" x14ac:dyDescent="0.2">
      <c r="A1844">
        <v>43339.680899270832</v>
      </c>
      <c r="B1844" t="s">
        <v>22</v>
      </c>
      <c r="C1844" t="s">
        <v>3440</v>
      </c>
      <c r="D1844">
        <v>34</v>
      </c>
      <c r="E1844" t="s">
        <v>3439</v>
      </c>
      <c r="F1844">
        <v>17</v>
      </c>
      <c r="G1844" s="4" t="s">
        <v>34</v>
      </c>
      <c r="H1844" t="s">
        <v>26</v>
      </c>
      <c r="I1844" t="s">
        <v>0</v>
      </c>
      <c r="K1844" t="s">
        <v>27</v>
      </c>
      <c r="L1844" t="s">
        <v>57</v>
      </c>
      <c r="M1844" t="s">
        <v>457</v>
      </c>
      <c r="N1844" t="s">
        <v>19</v>
      </c>
      <c r="O1844">
        <v>0</v>
      </c>
      <c r="P1844" t="s">
        <v>20</v>
      </c>
      <c r="Q1844" t="s">
        <v>21</v>
      </c>
      <c r="R1844" t="s">
        <v>2561</v>
      </c>
      <c r="S1844" t="s">
        <v>780</v>
      </c>
      <c r="U1844" t="s">
        <v>2561</v>
      </c>
      <c r="V1844">
        <v>43339</v>
      </c>
    </row>
    <row r="1845" spans="1:22" ht="15.75" customHeight="1" x14ac:dyDescent="0.2">
      <c r="A1845">
        <v>43339.681678819441</v>
      </c>
      <c r="B1845" t="s">
        <v>15</v>
      </c>
      <c r="C1845" t="s">
        <v>3441</v>
      </c>
      <c r="D1845">
        <v>50</v>
      </c>
      <c r="E1845" t="s">
        <v>3442</v>
      </c>
      <c r="F1845">
        <v>5</v>
      </c>
      <c r="G1845" t="s">
        <v>25</v>
      </c>
      <c r="H1845" t="s">
        <v>26</v>
      </c>
      <c r="I1845" t="s">
        <v>0</v>
      </c>
      <c r="K1845" t="s">
        <v>27</v>
      </c>
      <c r="L1845" t="s">
        <v>28</v>
      </c>
      <c r="M1845" t="s">
        <v>87</v>
      </c>
      <c r="N1845" t="s">
        <v>39</v>
      </c>
      <c r="O1845">
        <v>500</v>
      </c>
      <c r="P1845" t="s">
        <v>328</v>
      </c>
      <c r="Q1845" t="s">
        <v>21</v>
      </c>
      <c r="R1845" t="s">
        <v>3443</v>
      </c>
      <c r="S1845" t="s">
        <v>3444</v>
      </c>
      <c r="U1845" t="s">
        <v>903</v>
      </c>
      <c r="V1845">
        <v>43309</v>
      </c>
    </row>
    <row r="1846" spans="1:22" ht="15.75" customHeight="1" x14ac:dyDescent="0.2">
      <c r="A1846">
        <v>43339.681884467587</v>
      </c>
      <c r="B1846" t="s">
        <v>15</v>
      </c>
      <c r="C1846" t="s">
        <v>3445</v>
      </c>
      <c r="D1846">
        <v>64</v>
      </c>
      <c r="E1846">
        <v>22</v>
      </c>
      <c r="F1846">
        <v>15</v>
      </c>
      <c r="G1846" s="4" t="s">
        <v>34</v>
      </c>
      <c r="H1846" t="s">
        <v>26</v>
      </c>
      <c r="I1846" t="s">
        <v>0</v>
      </c>
      <c r="K1846" t="s">
        <v>145</v>
      </c>
      <c r="L1846" t="s">
        <v>136</v>
      </c>
      <c r="M1846" t="s">
        <v>289</v>
      </c>
      <c r="N1846" t="s">
        <v>19</v>
      </c>
      <c r="O1846">
        <v>1000</v>
      </c>
      <c r="P1846" t="s">
        <v>347</v>
      </c>
      <c r="Q1846" t="s">
        <v>21</v>
      </c>
      <c r="R1846" t="s">
        <v>143</v>
      </c>
      <c r="S1846" t="s">
        <v>148</v>
      </c>
      <c r="U1846" t="s">
        <v>3446</v>
      </c>
      <c r="V1846">
        <v>43339</v>
      </c>
    </row>
    <row r="1847" spans="1:22" ht="15.75" customHeight="1" x14ac:dyDescent="0.2">
      <c r="A1847">
        <v>43339.682101770828</v>
      </c>
      <c r="B1847" t="s">
        <v>15</v>
      </c>
      <c r="C1847" t="s">
        <v>3447</v>
      </c>
      <c r="D1847">
        <v>41</v>
      </c>
      <c r="E1847" t="s">
        <v>3439</v>
      </c>
      <c r="F1847">
        <v>17</v>
      </c>
      <c r="G1847" s="4" t="s">
        <v>34</v>
      </c>
      <c r="H1847" t="s">
        <v>26</v>
      </c>
      <c r="I1847" t="s">
        <v>0</v>
      </c>
      <c r="K1847" t="s">
        <v>27</v>
      </c>
      <c r="L1847" t="s">
        <v>57</v>
      </c>
      <c r="M1847" t="s">
        <v>457</v>
      </c>
      <c r="N1847" t="s">
        <v>19</v>
      </c>
      <c r="O1847">
        <v>0</v>
      </c>
      <c r="P1847" t="s">
        <v>20</v>
      </c>
      <c r="Q1847" t="s">
        <v>21</v>
      </c>
      <c r="R1847" t="s">
        <v>2561</v>
      </c>
      <c r="S1847" t="s">
        <v>780</v>
      </c>
      <c r="U1847" t="s">
        <v>2561</v>
      </c>
      <c r="V1847">
        <v>43339</v>
      </c>
    </row>
    <row r="1848" spans="1:22" ht="15.75" customHeight="1" x14ac:dyDescent="0.2">
      <c r="A1848">
        <v>43339.683311747685</v>
      </c>
      <c r="B1848" t="s">
        <v>36</v>
      </c>
      <c r="C1848" t="s">
        <v>3448</v>
      </c>
      <c r="D1848">
        <v>40</v>
      </c>
      <c r="E1848" t="s">
        <v>3449</v>
      </c>
      <c r="F1848">
        <v>17</v>
      </c>
      <c r="G1848" s="4" t="s">
        <v>34</v>
      </c>
      <c r="H1848" t="s">
        <v>26</v>
      </c>
      <c r="I1848" t="s">
        <v>0</v>
      </c>
      <c r="K1848" t="s">
        <v>27</v>
      </c>
      <c r="L1848" t="s">
        <v>57</v>
      </c>
      <c r="M1848" t="s">
        <v>457</v>
      </c>
      <c r="N1848" t="s">
        <v>19</v>
      </c>
      <c r="O1848">
        <v>0</v>
      </c>
      <c r="P1848" t="s">
        <v>20</v>
      </c>
      <c r="Q1848" t="s">
        <v>21</v>
      </c>
      <c r="R1848" t="s">
        <v>2561</v>
      </c>
      <c r="S1848" t="s">
        <v>780</v>
      </c>
      <c r="U1848" t="s">
        <v>2561</v>
      </c>
      <c r="V1848">
        <v>43339</v>
      </c>
    </row>
    <row r="1849" spans="1:22" ht="15.75" customHeight="1" x14ac:dyDescent="0.2">
      <c r="A1849">
        <v>43339.683758472223</v>
      </c>
      <c r="B1849" t="s">
        <v>36</v>
      </c>
      <c r="C1849" t="s">
        <v>3450</v>
      </c>
      <c r="D1849">
        <v>36</v>
      </c>
      <c r="E1849" t="s">
        <v>3451</v>
      </c>
      <c r="F1849">
        <v>5</v>
      </c>
      <c r="G1849" t="s">
        <v>25</v>
      </c>
      <c r="H1849" t="s">
        <v>26</v>
      </c>
      <c r="I1849" t="s">
        <v>0</v>
      </c>
      <c r="K1849" t="s">
        <v>27</v>
      </c>
      <c r="L1849" t="s">
        <v>28</v>
      </c>
      <c r="M1849" t="s">
        <v>94</v>
      </c>
      <c r="N1849" t="s">
        <v>39</v>
      </c>
      <c r="O1849">
        <v>0</v>
      </c>
      <c r="P1849" t="s">
        <v>328</v>
      </c>
      <c r="Q1849" t="s">
        <v>21</v>
      </c>
      <c r="R1849" t="s">
        <v>3452</v>
      </c>
      <c r="S1849" t="s">
        <v>2719</v>
      </c>
      <c r="U1849" t="s">
        <v>474</v>
      </c>
      <c r="V1849">
        <v>43309</v>
      </c>
    </row>
    <row r="1850" spans="1:22" ht="15.75" customHeight="1" x14ac:dyDescent="0.2">
      <c r="A1850">
        <v>43339.684659328705</v>
      </c>
      <c r="B1850" t="s">
        <v>36</v>
      </c>
      <c r="C1850" t="s">
        <v>3453</v>
      </c>
      <c r="D1850">
        <v>50</v>
      </c>
      <c r="E1850" t="s">
        <v>551</v>
      </c>
      <c r="F1850">
        <v>17</v>
      </c>
      <c r="G1850" s="4" t="s">
        <v>34</v>
      </c>
      <c r="H1850" t="s">
        <v>26</v>
      </c>
      <c r="I1850" t="s">
        <v>0</v>
      </c>
      <c r="K1850" t="s">
        <v>27</v>
      </c>
      <c r="L1850" t="s">
        <v>57</v>
      </c>
      <c r="M1850" t="s">
        <v>457</v>
      </c>
      <c r="N1850" t="s">
        <v>19</v>
      </c>
      <c r="O1850">
        <v>0</v>
      </c>
      <c r="P1850" t="s">
        <v>20</v>
      </c>
      <c r="Q1850" t="s">
        <v>21</v>
      </c>
      <c r="R1850" t="s">
        <v>2561</v>
      </c>
      <c r="S1850" t="s">
        <v>780</v>
      </c>
      <c r="U1850" t="s">
        <v>2561</v>
      </c>
      <c r="V1850">
        <v>43339</v>
      </c>
    </row>
    <row r="1851" spans="1:22" ht="15.75" customHeight="1" x14ac:dyDescent="0.2">
      <c r="A1851">
        <v>43339.685844861116</v>
      </c>
      <c r="B1851" t="s">
        <v>15</v>
      </c>
      <c r="C1851" t="s">
        <v>3454</v>
      </c>
      <c r="D1851">
        <v>40</v>
      </c>
      <c r="E1851" t="s">
        <v>3451</v>
      </c>
      <c r="F1851">
        <v>5</v>
      </c>
      <c r="G1851" t="s">
        <v>25</v>
      </c>
      <c r="H1851" t="s">
        <v>26</v>
      </c>
      <c r="I1851" t="s">
        <v>0</v>
      </c>
      <c r="K1851" t="s">
        <v>27</v>
      </c>
      <c r="L1851" t="s">
        <v>28</v>
      </c>
      <c r="M1851" t="s">
        <v>94</v>
      </c>
      <c r="N1851" t="s">
        <v>39</v>
      </c>
      <c r="O1851">
        <v>1800</v>
      </c>
      <c r="P1851" t="s">
        <v>328</v>
      </c>
      <c r="Q1851" t="s">
        <v>21</v>
      </c>
      <c r="R1851" t="s">
        <v>3455</v>
      </c>
      <c r="S1851" t="s">
        <v>2752</v>
      </c>
      <c r="U1851" t="s">
        <v>903</v>
      </c>
      <c r="V1851">
        <v>43309</v>
      </c>
    </row>
    <row r="1852" spans="1:22" ht="15.75" customHeight="1" x14ac:dyDescent="0.2">
      <c r="A1852">
        <v>43339.685928541665</v>
      </c>
      <c r="B1852" t="s">
        <v>22</v>
      </c>
      <c r="C1852" t="s">
        <v>3456</v>
      </c>
      <c r="D1852">
        <v>23</v>
      </c>
      <c r="E1852" t="s">
        <v>551</v>
      </c>
      <c r="F1852">
        <v>17</v>
      </c>
      <c r="G1852" s="4" t="s">
        <v>34</v>
      </c>
      <c r="H1852" t="s">
        <v>26</v>
      </c>
      <c r="I1852" t="s">
        <v>0</v>
      </c>
      <c r="K1852" t="s">
        <v>27</v>
      </c>
      <c r="L1852" t="s">
        <v>57</v>
      </c>
      <c r="M1852" t="s">
        <v>457</v>
      </c>
      <c r="N1852" t="s">
        <v>19</v>
      </c>
      <c r="O1852">
        <v>0</v>
      </c>
      <c r="P1852" t="s">
        <v>20</v>
      </c>
      <c r="Q1852" t="s">
        <v>21</v>
      </c>
      <c r="R1852" t="s">
        <v>2561</v>
      </c>
      <c r="S1852" t="s">
        <v>780</v>
      </c>
      <c r="U1852" t="s">
        <v>2561</v>
      </c>
      <c r="V1852">
        <v>43339</v>
      </c>
    </row>
    <row r="1853" spans="1:22" ht="15.75" customHeight="1" x14ac:dyDescent="0.2">
      <c r="A1853">
        <v>43339.687110659725</v>
      </c>
      <c r="B1853" t="s">
        <v>15</v>
      </c>
      <c r="C1853" t="s">
        <v>3041</v>
      </c>
      <c r="D1853">
        <v>61</v>
      </c>
      <c r="E1853">
        <v>15</v>
      </c>
      <c r="F1853">
        <v>17</v>
      </c>
      <c r="G1853" s="4" t="s">
        <v>34</v>
      </c>
      <c r="H1853" t="s">
        <v>26</v>
      </c>
      <c r="I1853" t="s">
        <v>0</v>
      </c>
      <c r="K1853" t="s">
        <v>27</v>
      </c>
      <c r="L1853" t="s">
        <v>57</v>
      </c>
      <c r="M1853" t="s">
        <v>457</v>
      </c>
      <c r="N1853" t="s">
        <v>19</v>
      </c>
      <c r="O1853">
        <v>0</v>
      </c>
      <c r="P1853" t="s">
        <v>20</v>
      </c>
      <c r="Q1853" t="s">
        <v>21</v>
      </c>
      <c r="R1853" t="s">
        <v>2561</v>
      </c>
      <c r="S1853" t="s">
        <v>780</v>
      </c>
      <c r="U1853" t="s">
        <v>2561</v>
      </c>
      <c r="V1853">
        <v>43339</v>
      </c>
    </row>
    <row r="1854" spans="1:22" ht="15.75" customHeight="1" x14ac:dyDescent="0.2">
      <c r="A1854">
        <v>43339.687594398143</v>
      </c>
      <c r="B1854" t="s">
        <v>15</v>
      </c>
      <c r="C1854" t="s">
        <v>3457</v>
      </c>
      <c r="D1854">
        <v>56</v>
      </c>
      <c r="E1854" t="s">
        <v>550</v>
      </c>
      <c r="F1854">
        <v>5</v>
      </c>
      <c r="G1854" t="s">
        <v>25</v>
      </c>
      <c r="H1854" t="s">
        <v>26</v>
      </c>
      <c r="I1854" t="s">
        <v>0</v>
      </c>
      <c r="K1854" t="s">
        <v>27</v>
      </c>
      <c r="L1854" t="s">
        <v>136</v>
      </c>
      <c r="M1854" t="s">
        <v>94</v>
      </c>
      <c r="N1854" t="s">
        <v>39</v>
      </c>
      <c r="O1854">
        <v>1000</v>
      </c>
      <c r="P1854" t="s">
        <v>71</v>
      </c>
      <c r="Q1854" t="s">
        <v>21</v>
      </c>
      <c r="R1854" t="s">
        <v>3452</v>
      </c>
      <c r="S1854" t="s">
        <v>3458</v>
      </c>
      <c r="U1854" t="s">
        <v>248</v>
      </c>
      <c r="V1854">
        <v>43309</v>
      </c>
    </row>
    <row r="1855" spans="1:22" ht="15.75" customHeight="1" x14ac:dyDescent="0.2">
      <c r="A1855">
        <v>43339.688233391207</v>
      </c>
      <c r="B1855" t="s">
        <v>36</v>
      </c>
      <c r="C1855" t="s">
        <v>3459</v>
      </c>
      <c r="D1855">
        <v>57</v>
      </c>
      <c r="E1855">
        <v>15</v>
      </c>
      <c r="F1855">
        <v>17</v>
      </c>
      <c r="G1855" s="4" t="s">
        <v>34</v>
      </c>
      <c r="H1855" t="s">
        <v>26</v>
      </c>
      <c r="I1855" t="s">
        <v>0</v>
      </c>
      <c r="K1855" t="s">
        <v>27</v>
      </c>
      <c r="L1855" t="s">
        <v>57</v>
      </c>
      <c r="M1855" t="s">
        <v>457</v>
      </c>
      <c r="N1855" t="s">
        <v>19</v>
      </c>
      <c r="O1855">
        <v>0</v>
      </c>
      <c r="P1855" t="s">
        <v>20</v>
      </c>
      <c r="Q1855" t="s">
        <v>21</v>
      </c>
      <c r="R1855" t="s">
        <v>2561</v>
      </c>
      <c r="S1855" t="s">
        <v>780</v>
      </c>
      <c r="U1855" t="s">
        <v>2561</v>
      </c>
      <c r="V1855">
        <v>43339</v>
      </c>
    </row>
    <row r="1856" spans="1:22" ht="15.75" customHeight="1" x14ac:dyDescent="0.2">
      <c r="A1856">
        <v>43339.689243148146</v>
      </c>
      <c r="B1856" t="s">
        <v>22</v>
      </c>
      <c r="C1856" t="s">
        <v>3460</v>
      </c>
      <c r="D1856">
        <v>37</v>
      </c>
      <c r="E1856">
        <v>15</v>
      </c>
      <c r="F1856">
        <v>17</v>
      </c>
      <c r="G1856" s="4" t="s">
        <v>34</v>
      </c>
      <c r="H1856" t="s">
        <v>26</v>
      </c>
      <c r="I1856" t="s">
        <v>0</v>
      </c>
      <c r="K1856" t="s">
        <v>27</v>
      </c>
      <c r="L1856" t="s">
        <v>57</v>
      </c>
      <c r="M1856" t="s">
        <v>457</v>
      </c>
      <c r="N1856" t="s">
        <v>19</v>
      </c>
      <c r="O1856">
        <v>0</v>
      </c>
      <c r="P1856" t="s">
        <v>20</v>
      </c>
      <c r="Q1856" t="s">
        <v>21</v>
      </c>
      <c r="R1856" t="s">
        <v>2561</v>
      </c>
      <c r="S1856" t="s">
        <v>780</v>
      </c>
      <c r="U1856" t="s">
        <v>2561</v>
      </c>
      <c r="V1856">
        <v>43339</v>
      </c>
    </row>
    <row r="1857" spans="1:22" ht="15.75" customHeight="1" x14ac:dyDescent="0.2">
      <c r="A1857">
        <v>43339.689409976854</v>
      </c>
      <c r="B1857" t="s">
        <v>36</v>
      </c>
      <c r="C1857" t="s">
        <v>3461</v>
      </c>
      <c r="D1857">
        <v>53</v>
      </c>
      <c r="E1857" t="s">
        <v>550</v>
      </c>
      <c r="F1857">
        <v>5</v>
      </c>
      <c r="G1857" t="s">
        <v>25</v>
      </c>
      <c r="H1857" t="s">
        <v>26</v>
      </c>
      <c r="I1857" t="s">
        <v>0</v>
      </c>
      <c r="K1857" t="s">
        <v>27</v>
      </c>
      <c r="L1857" t="s">
        <v>28</v>
      </c>
      <c r="M1857" t="s">
        <v>94</v>
      </c>
      <c r="N1857" t="s">
        <v>39</v>
      </c>
      <c r="O1857">
        <v>0</v>
      </c>
      <c r="P1857" t="s">
        <v>2508</v>
      </c>
      <c r="Q1857" t="s">
        <v>21</v>
      </c>
      <c r="R1857" t="s">
        <v>3452</v>
      </c>
      <c r="S1857" t="s">
        <v>2752</v>
      </c>
      <c r="U1857" t="s">
        <v>474</v>
      </c>
      <c r="V1857">
        <v>43309</v>
      </c>
    </row>
    <row r="1858" spans="1:22" ht="15.75" customHeight="1" x14ac:dyDescent="0.2">
      <c r="A1858">
        <v>43339.690348692129</v>
      </c>
      <c r="B1858" t="s">
        <v>36</v>
      </c>
      <c r="C1858" t="s">
        <v>3462</v>
      </c>
      <c r="D1858">
        <v>59</v>
      </c>
      <c r="E1858">
        <v>112</v>
      </c>
      <c r="F1858">
        <v>17</v>
      </c>
      <c r="G1858" s="4" t="s">
        <v>34</v>
      </c>
      <c r="H1858" t="s">
        <v>26</v>
      </c>
      <c r="I1858" t="s">
        <v>0</v>
      </c>
      <c r="K1858" t="s">
        <v>27</v>
      </c>
      <c r="L1858" t="s">
        <v>57</v>
      </c>
      <c r="M1858" t="s">
        <v>457</v>
      </c>
      <c r="N1858" t="s">
        <v>19</v>
      </c>
      <c r="O1858">
        <v>0</v>
      </c>
      <c r="P1858" t="s">
        <v>20</v>
      </c>
      <c r="Q1858" t="s">
        <v>21</v>
      </c>
      <c r="R1858" t="s">
        <v>2561</v>
      </c>
      <c r="S1858" t="s">
        <v>780</v>
      </c>
      <c r="U1858" t="s">
        <v>2561</v>
      </c>
      <c r="V1858">
        <v>43339</v>
      </c>
    </row>
    <row r="1859" spans="1:22" ht="15.75" customHeight="1" x14ac:dyDescent="0.2">
      <c r="A1859">
        <v>43339.691377523151</v>
      </c>
      <c r="B1859" t="s">
        <v>15</v>
      </c>
      <c r="C1859" t="s">
        <v>3463</v>
      </c>
      <c r="D1859">
        <v>39</v>
      </c>
      <c r="E1859">
        <v>112</v>
      </c>
      <c r="F1859">
        <v>17</v>
      </c>
      <c r="G1859" s="4" t="s">
        <v>34</v>
      </c>
      <c r="H1859" t="s">
        <v>26</v>
      </c>
      <c r="I1859" t="s">
        <v>0</v>
      </c>
      <c r="K1859" t="s">
        <v>27</v>
      </c>
      <c r="L1859" t="s">
        <v>57</v>
      </c>
      <c r="M1859" t="s">
        <v>457</v>
      </c>
      <c r="N1859" t="s">
        <v>19</v>
      </c>
      <c r="O1859">
        <v>0</v>
      </c>
      <c r="P1859" t="s">
        <v>20</v>
      </c>
      <c r="Q1859" t="s">
        <v>21</v>
      </c>
      <c r="R1859" t="s">
        <v>2561</v>
      </c>
      <c r="S1859" t="s">
        <v>780</v>
      </c>
      <c r="U1859" t="s">
        <v>2561</v>
      </c>
      <c r="V1859">
        <v>43339</v>
      </c>
    </row>
    <row r="1860" spans="1:22" ht="15.75" customHeight="1" x14ac:dyDescent="0.2">
      <c r="A1860">
        <v>43339.692319594906</v>
      </c>
      <c r="B1860" t="s">
        <v>36</v>
      </c>
      <c r="C1860" t="s">
        <v>3464</v>
      </c>
      <c r="D1860">
        <v>83</v>
      </c>
      <c r="E1860" t="s">
        <v>346</v>
      </c>
      <c r="F1860">
        <v>17</v>
      </c>
      <c r="G1860" s="4" t="s">
        <v>34</v>
      </c>
      <c r="H1860" t="s">
        <v>26</v>
      </c>
      <c r="I1860" t="s">
        <v>0</v>
      </c>
      <c r="K1860" t="s">
        <v>27</v>
      </c>
      <c r="L1860" t="s">
        <v>57</v>
      </c>
      <c r="M1860" t="s">
        <v>457</v>
      </c>
      <c r="N1860" t="s">
        <v>19</v>
      </c>
      <c r="O1860">
        <v>0</v>
      </c>
      <c r="P1860" t="s">
        <v>20</v>
      </c>
      <c r="Q1860" t="s">
        <v>21</v>
      </c>
      <c r="R1860" t="s">
        <v>2561</v>
      </c>
      <c r="S1860" t="s">
        <v>780</v>
      </c>
      <c r="U1860" t="s">
        <v>2561</v>
      </c>
      <c r="V1860">
        <v>43339</v>
      </c>
    </row>
    <row r="1861" spans="1:22" ht="15.75" customHeight="1" x14ac:dyDescent="0.2">
      <c r="A1861">
        <v>43339.692377685184</v>
      </c>
      <c r="B1861" t="s">
        <v>15</v>
      </c>
      <c r="C1861" t="s">
        <v>3465</v>
      </c>
      <c r="D1861">
        <v>40</v>
      </c>
      <c r="E1861">
        <v>75</v>
      </c>
      <c r="F1861">
        <v>5</v>
      </c>
      <c r="G1861" t="s">
        <v>25</v>
      </c>
      <c r="H1861" t="s">
        <v>26</v>
      </c>
      <c r="I1861" t="s">
        <v>0</v>
      </c>
      <c r="K1861" t="s">
        <v>27</v>
      </c>
      <c r="L1861" t="s">
        <v>28</v>
      </c>
      <c r="M1861" t="s">
        <v>29</v>
      </c>
      <c r="N1861" t="s">
        <v>51</v>
      </c>
      <c r="O1861">
        <v>200</v>
      </c>
      <c r="P1861" t="s">
        <v>30</v>
      </c>
      <c r="Q1861" t="s">
        <v>21</v>
      </c>
      <c r="R1861" t="s">
        <v>3466</v>
      </c>
      <c r="S1861" t="s">
        <v>2752</v>
      </c>
      <c r="U1861" t="s">
        <v>903</v>
      </c>
      <c r="V1861">
        <v>43309</v>
      </c>
    </row>
    <row r="1862" spans="1:22" ht="15.75" customHeight="1" x14ac:dyDescent="0.2">
      <c r="A1862">
        <v>43339.693252395838</v>
      </c>
      <c r="B1862" t="s">
        <v>22</v>
      </c>
      <c r="C1862" t="s">
        <v>3467</v>
      </c>
      <c r="D1862">
        <v>53</v>
      </c>
      <c r="E1862" t="s">
        <v>346</v>
      </c>
      <c r="F1862">
        <v>17</v>
      </c>
      <c r="G1862" s="4" t="s">
        <v>34</v>
      </c>
      <c r="H1862" t="s">
        <v>26</v>
      </c>
      <c r="I1862" t="s">
        <v>0</v>
      </c>
      <c r="K1862" t="s">
        <v>27</v>
      </c>
      <c r="L1862" t="s">
        <v>57</v>
      </c>
      <c r="M1862" t="s">
        <v>457</v>
      </c>
      <c r="N1862" t="s">
        <v>19</v>
      </c>
      <c r="O1862">
        <v>0</v>
      </c>
      <c r="P1862" t="s">
        <v>20</v>
      </c>
      <c r="Q1862" t="s">
        <v>21</v>
      </c>
      <c r="R1862" t="s">
        <v>2561</v>
      </c>
      <c r="S1862" t="s">
        <v>780</v>
      </c>
      <c r="U1862" t="s">
        <v>2561</v>
      </c>
      <c r="V1862">
        <v>43339</v>
      </c>
    </row>
    <row r="1863" spans="1:22" ht="15.75" customHeight="1" x14ac:dyDescent="0.2">
      <c r="A1863">
        <v>43339.693958726857</v>
      </c>
      <c r="B1863" t="s">
        <v>15</v>
      </c>
      <c r="C1863" t="s">
        <v>3468</v>
      </c>
      <c r="D1863">
        <v>66</v>
      </c>
      <c r="E1863">
        <v>75</v>
      </c>
      <c r="F1863">
        <v>5</v>
      </c>
      <c r="G1863" t="s">
        <v>25</v>
      </c>
      <c r="H1863" t="s">
        <v>26</v>
      </c>
      <c r="I1863" t="s">
        <v>0</v>
      </c>
      <c r="K1863" t="s">
        <v>27</v>
      </c>
      <c r="L1863" t="s">
        <v>17</v>
      </c>
      <c r="M1863" t="s">
        <v>289</v>
      </c>
      <c r="N1863" t="s">
        <v>19</v>
      </c>
      <c r="O1863">
        <v>0</v>
      </c>
      <c r="P1863" t="s">
        <v>328</v>
      </c>
      <c r="Q1863" t="s">
        <v>21</v>
      </c>
      <c r="R1863" t="s">
        <v>3469</v>
      </c>
      <c r="S1863" t="s">
        <v>2752</v>
      </c>
      <c r="U1863" t="s">
        <v>3470</v>
      </c>
      <c r="V1863">
        <v>43309</v>
      </c>
    </row>
    <row r="1864" spans="1:22" ht="15.75" customHeight="1" x14ac:dyDescent="0.2">
      <c r="A1864">
        <v>43339.694494687501</v>
      </c>
      <c r="B1864" t="s">
        <v>15</v>
      </c>
      <c r="C1864" t="s">
        <v>3471</v>
      </c>
      <c r="D1864">
        <v>40</v>
      </c>
      <c r="E1864" t="s">
        <v>3472</v>
      </c>
      <c r="F1864">
        <v>17</v>
      </c>
      <c r="G1864" s="4" t="s">
        <v>34</v>
      </c>
      <c r="H1864" t="s">
        <v>26</v>
      </c>
      <c r="I1864" t="s">
        <v>0</v>
      </c>
      <c r="K1864" t="s">
        <v>27</v>
      </c>
      <c r="L1864" t="s">
        <v>28</v>
      </c>
      <c r="M1864" t="s">
        <v>18</v>
      </c>
      <c r="N1864" t="s">
        <v>39</v>
      </c>
      <c r="O1864">
        <v>2000</v>
      </c>
      <c r="P1864" t="s">
        <v>20</v>
      </c>
      <c r="Q1864" t="s">
        <v>21</v>
      </c>
      <c r="R1864" t="s">
        <v>2561</v>
      </c>
      <c r="S1864" t="s">
        <v>780</v>
      </c>
      <c r="U1864" t="s">
        <v>2561</v>
      </c>
      <c r="V1864">
        <v>43339</v>
      </c>
    </row>
    <row r="1865" spans="1:22" ht="15.75" customHeight="1" x14ac:dyDescent="0.2">
      <c r="A1865">
        <v>43339.69562150463</v>
      </c>
      <c r="B1865" t="s">
        <v>15</v>
      </c>
      <c r="C1865" t="s">
        <v>3473</v>
      </c>
      <c r="D1865">
        <v>47</v>
      </c>
      <c r="E1865" t="s">
        <v>2024</v>
      </c>
      <c r="F1865">
        <v>17</v>
      </c>
      <c r="G1865" s="4" t="s">
        <v>34</v>
      </c>
      <c r="H1865" t="s">
        <v>26</v>
      </c>
      <c r="I1865" t="s">
        <v>0</v>
      </c>
      <c r="K1865" t="s">
        <v>27</v>
      </c>
      <c r="L1865" t="s">
        <v>28</v>
      </c>
      <c r="M1865" t="s">
        <v>18</v>
      </c>
      <c r="N1865" t="s">
        <v>39</v>
      </c>
      <c r="O1865">
        <v>2500</v>
      </c>
      <c r="P1865" t="s">
        <v>294</v>
      </c>
      <c r="Q1865" t="s">
        <v>21</v>
      </c>
      <c r="R1865" t="s">
        <v>2561</v>
      </c>
      <c r="S1865" t="s">
        <v>780</v>
      </c>
      <c r="U1865" t="s">
        <v>2561</v>
      </c>
      <c r="V1865">
        <v>43339</v>
      </c>
    </row>
    <row r="1866" spans="1:22" ht="15.75" customHeight="1" x14ac:dyDescent="0.2">
      <c r="A1866">
        <v>43339.695999363423</v>
      </c>
      <c r="B1866" t="s">
        <v>36</v>
      </c>
      <c r="C1866" t="s">
        <v>3474</v>
      </c>
      <c r="D1866">
        <v>37</v>
      </c>
      <c r="E1866" t="s">
        <v>3475</v>
      </c>
      <c r="F1866">
        <v>5</v>
      </c>
      <c r="G1866" t="s">
        <v>25</v>
      </c>
      <c r="H1866" t="s">
        <v>26</v>
      </c>
      <c r="I1866" t="s">
        <v>0</v>
      </c>
      <c r="K1866" t="s">
        <v>27</v>
      </c>
      <c r="L1866" t="s">
        <v>17</v>
      </c>
      <c r="M1866" t="s">
        <v>289</v>
      </c>
      <c r="N1866" t="s">
        <v>19</v>
      </c>
      <c r="O1866">
        <v>0</v>
      </c>
      <c r="P1866" t="s">
        <v>328</v>
      </c>
      <c r="Q1866" t="s">
        <v>21</v>
      </c>
      <c r="R1866" t="s">
        <v>3476</v>
      </c>
      <c r="S1866" t="s">
        <v>2752</v>
      </c>
      <c r="U1866" t="s">
        <v>474</v>
      </c>
      <c r="V1866">
        <v>43309</v>
      </c>
    </row>
    <row r="1867" spans="1:22" ht="15.75" customHeight="1" x14ac:dyDescent="0.2">
      <c r="A1867">
        <v>43339.696668680554</v>
      </c>
      <c r="B1867" t="s">
        <v>22</v>
      </c>
      <c r="C1867" t="s">
        <v>3477</v>
      </c>
      <c r="D1867">
        <v>32</v>
      </c>
      <c r="E1867" t="s">
        <v>2024</v>
      </c>
      <c r="F1867">
        <v>17</v>
      </c>
      <c r="G1867" s="4" t="s">
        <v>34</v>
      </c>
      <c r="H1867" t="s">
        <v>26</v>
      </c>
      <c r="I1867" t="s">
        <v>0</v>
      </c>
      <c r="K1867" t="s">
        <v>27</v>
      </c>
      <c r="L1867" t="s">
        <v>57</v>
      </c>
      <c r="M1867" t="s">
        <v>457</v>
      </c>
      <c r="N1867" t="s">
        <v>19</v>
      </c>
      <c r="O1867">
        <v>0</v>
      </c>
      <c r="P1867" t="s">
        <v>20</v>
      </c>
      <c r="Q1867" t="s">
        <v>21</v>
      </c>
      <c r="R1867" t="s">
        <v>2561</v>
      </c>
      <c r="S1867" t="s">
        <v>780</v>
      </c>
      <c r="U1867" t="s">
        <v>2561</v>
      </c>
      <c r="V1867">
        <v>43339</v>
      </c>
    </row>
    <row r="1868" spans="1:22" ht="15.75" customHeight="1" x14ac:dyDescent="0.2">
      <c r="A1868">
        <v>43339.69765368056</v>
      </c>
      <c r="B1868" t="s">
        <v>15</v>
      </c>
      <c r="C1868" t="s">
        <v>3478</v>
      </c>
      <c r="D1868">
        <v>57</v>
      </c>
      <c r="E1868" t="s">
        <v>3479</v>
      </c>
      <c r="F1868">
        <v>17</v>
      </c>
      <c r="G1868" s="4" t="s">
        <v>34</v>
      </c>
      <c r="H1868" t="s">
        <v>26</v>
      </c>
      <c r="I1868" t="s">
        <v>0</v>
      </c>
      <c r="K1868" t="s">
        <v>27</v>
      </c>
      <c r="L1868" t="s">
        <v>28</v>
      </c>
      <c r="M1868" t="s">
        <v>18</v>
      </c>
      <c r="N1868" t="s">
        <v>39</v>
      </c>
      <c r="O1868">
        <v>1500</v>
      </c>
      <c r="P1868" t="s">
        <v>20</v>
      </c>
      <c r="Q1868" t="s">
        <v>21</v>
      </c>
      <c r="R1868" t="s">
        <v>2561</v>
      </c>
      <c r="S1868" t="s">
        <v>780</v>
      </c>
      <c r="U1868" t="s">
        <v>2561</v>
      </c>
      <c r="V1868">
        <v>43339</v>
      </c>
    </row>
    <row r="1869" spans="1:22" ht="15.75" customHeight="1" x14ac:dyDescent="0.2">
      <c r="A1869">
        <v>43339.697887557872</v>
      </c>
      <c r="B1869" t="s">
        <v>36</v>
      </c>
      <c r="C1869" t="s">
        <v>3480</v>
      </c>
      <c r="D1869">
        <v>44</v>
      </c>
      <c r="E1869" t="s">
        <v>3481</v>
      </c>
      <c r="F1869">
        <v>5</v>
      </c>
      <c r="G1869" t="s">
        <v>25</v>
      </c>
      <c r="H1869" t="s">
        <v>26</v>
      </c>
      <c r="I1869" t="s">
        <v>0</v>
      </c>
      <c r="K1869" t="s">
        <v>27</v>
      </c>
      <c r="L1869" t="s">
        <v>28</v>
      </c>
      <c r="M1869" t="s">
        <v>29</v>
      </c>
      <c r="N1869" t="s">
        <v>39</v>
      </c>
      <c r="O1869">
        <v>0</v>
      </c>
      <c r="P1869" t="s">
        <v>341</v>
      </c>
      <c r="Q1869" t="s">
        <v>21</v>
      </c>
      <c r="R1869" t="s">
        <v>3482</v>
      </c>
      <c r="S1869" t="s">
        <v>3483</v>
      </c>
      <c r="U1869" t="s">
        <v>2815</v>
      </c>
      <c r="V1869">
        <v>43309</v>
      </c>
    </row>
    <row r="1870" spans="1:22" ht="15.75" customHeight="1" x14ac:dyDescent="0.2">
      <c r="A1870">
        <v>43339.69896652778</v>
      </c>
      <c r="B1870" t="s">
        <v>36</v>
      </c>
      <c r="C1870" t="s">
        <v>3484</v>
      </c>
      <c r="D1870">
        <v>77</v>
      </c>
      <c r="E1870" t="s">
        <v>1789</v>
      </c>
      <c r="F1870">
        <v>17</v>
      </c>
      <c r="G1870" s="4" t="s">
        <v>34</v>
      </c>
      <c r="H1870" t="s">
        <v>26</v>
      </c>
      <c r="I1870" t="s">
        <v>0</v>
      </c>
      <c r="K1870" t="s">
        <v>27</v>
      </c>
      <c r="L1870" t="s">
        <v>57</v>
      </c>
      <c r="M1870" t="s">
        <v>457</v>
      </c>
      <c r="N1870" t="s">
        <v>19</v>
      </c>
      <c r="O1870">
        <v>0</v>
      </c>
      <c r="P1870" t="s">
        <v>20</v>
      </c>
      <c r="Q1870" t="s">
        <v>21</v>
      </c>
      <c r="R1870" t="s">
        <v>2561</v>
      </c>
      <c r="S1870" t="s">
        <v>780</v>
      </c>
      <c r="U1870" t="s">
        <v>2561</v>
      </c>
      <c r="V1870">
        <v>43339</v>
      </c>
    </row>
    <row r="1871" spans="1:22" ht="15.75" customHeight="1" x14ac:dyDescent="0.2">
      <c r="A1871">
        <v>43339.699881724533</v>
      </c>
      <c r="B1871" t="s">
        <v>36</v>
      </c>
      <c r="C1871" t="s">
        <v>3485</v>
      </c>
      <c r="D1871">
        <v>34</v>
      </c>
      <c r="E1871" t="s">
        <v>3486</v>
      </c>
      <c r="F1871">
        <v>5</v>
      </c>
      <c r="G1871" t="s">
        <v>25</v>
      </c>
      <c r="H1871" t="s">
        <v>26</v>
      </c>
      <c r="I1871" t="s">
        <v>0</v>
      </c>
      <c r="K1871" t="s">
        <v>27</v>
      </c>
      <c r="L1871" t="s">
        <v>28</v>
      </c>
      <c r="M1871" t="s">
        <v>29</v>
      </c>
      <c r="N1871" t="s">
        <v>39</v>
      </c>
      <c r="O1871">
        <v>0</v>
      </c>
      <c r="P1871" t="s">
        <v>328</v>
      </c>
      <c r="Q1871" t="s">
        <v>21</v>
      </c>
      <c r="R1871" t="s">
        <v>3487</v>
      </c>
      <c r="S1871" t="s">
        <v>3444</v>
      </c>
      <c r="U1871" t="s">
        <v>2815</v>
      </c>
      <c r="V1871">
        <v>43309</v>
      </c>
    </row>
    <row r="1872" spans="1:22" ht="15.75" customHeight="1" x14ac:dyDescent="0.2">
      <c r="A1872">
        <v>43339.701544942131</v>
      </c>
      <c r="B1872" t="s">
        <v>36</v>
      </c>
      <c r="C1872" t="s">
        <v>3488</v>
      </c>
      <c r="D1872">
        <v>36</v>
      </c>
      <c r="E1872" t="s">
        <v>3489</v>
      </c>
      <c r="F1872">
        <v>5</v>
      </c>
      <c r="G1872" t="s">
        <v>25</v>
      </c>
      <c r="H1872" t="s">
        <v>26</v>
      </c>
      <c r="I1872" t="s">
        <v>0</v>
      </c>
      <c r="K1872" t="s">
        <v>27</v>
      </c>
      <c r="L1872" t="s">
        <v>28</v>
      </c>
      <c r="M1872" t="s">
        <v>29</v>
      </c>
      <c r="N1872" t="s">
        <v>39</v>
      </c>
      <c r="O1872">
        <v>200</v>
      </c>
      <c r="P1872" t="s">
        <v>328</v>
      </c>
      <c r="Q1872" t="s">
        <v>21</v>
      </c>
      <c r="R1872" t="s">
        <v>3490</v>
      </c>
      <c r="S1872" t="s">
        <v>3444</v>
      </c>
      <c r="U1872" t="s">
        <v>202</v>
      </c>
      <c r="V1872">
        <v>43309</v>
      </c>
    </row>
    <row r="1873" spans="1:22" ht="15.75" customHeight="1" x14ac:dyDescent="0.2">
      <c r="A1873">
        <v>43339.701838101857</v>
      </c>
      <c r="B1873" t="s">
        <v>15</v>
      </c>
      <c r="C1873" t="s">
        <v>3491</v>
      </c>
      <c r="D1873">
        <v>50</v>
      </c>
      <c r="E1873" t="s">
        <v>3492</v>
      </c>
      <c r="F1873">
        <v>17</v>
      </c>
      <c r="G1873" s="4" t="s">
        <v>34</v>
      </c>
      <c r="H1873" t="s">
        <v>26</v>
      </c>
      <c r="I1873" t="s">
        <v>0</v>
      </c>
      <c r="K1873" t="s">
        <v>27</v>
      </c>
      <c r="L1873" t="s">
        <v>57</v>
      </c>
      <c r="M1873" t="s">
        <v>457</v>
      </c>
      <c r="N1873" t="s">
        <v>19</v>
      </c>
      <c r="O1873">
        <v>0</v>
      </c>
      <c r="P1873" t="s">
        <v>20</v>
      </c>
      <c r="Q1873" t="s">
        <v>21</v>
      </c>
      <c r="R1873" t="s">
        <v>2561</v>
      </c>
      <c r="S1873" t="s">
        <v>780</v>
      </c>
      <c r="U1873" t="s">
        <v>2561</v>
      </c>
      <c r="V1873">
        <v>43339</v>
      </c>
    </row>
    <row r="1874" spans="1:22" ht="15.75" customHeight="1" x14ac:dyDescent="0.2">
      <c r="A1874">
        <v>43339.702832511575</v>
      </c>
      <c r="B1874" t="s">
        <v>36</v>
      </c>
      <c r="C1874" t="s">
        <v>3493</v>
      </c>
      <c r="D1874">
        <v>50</v>
      </c>
      <c r="E1874" t="s">
        <v>3492</v>
      </c>
      <c r="F1874">
        <v>17</v>
      </c>
      <c r="G1874" s="4" t="s">
        <v>34</v>
      </c>
      <c r="H1874" t="s">
        <v>26</v>
      </c>
      <c r="I1874" t="s">
        <v>0</v>
      </c>
      <c r="K1874" t="s">
        <v>27</v>
      </c>
      <c r="L1874" t="s">
        <v>57</v>
      </c>
      <c r="M1874" t="s">
        <v>457</v>
      </c>
      <c r="N1874" t="s">
        <v>19</v>
      </c>
      <c r="O1874">
        <v>0</v>
      </c>
      <c r="P1874" t="s">
        <v>20</v>
      </c>
      <c r="Q1874" t="s">
        <v>21</v>
      </c>
      <c r="R1874" t="s">
        <v>2561</v>
      </c>
      <c r="S1874" t="s">
        <v>780</v>
      </c>
      <c r="U1874" t="s">
        <v>2561</v>
      </c>
      <c r="V1874">
        <v>43339</v>
      </c>
    </row>
    <row r="1875" spans="1:22" ht="15.75" customHeight="1" x14ac:dyDescent="0.2">
      <c r="A1875">
        <v>43339.70349299768</v>
      </c>
      <c r="B1875" t="s">
        <v>36</v>
      </c>
      <c r="C1875" t="s">
        <v>3494</v>
      </c>
      <c r="D1875">
        <v>50</v>
      </c>
      <c r="E1875" t="s">
        <v>461</v>
      </c>
      <c r="F1875">
        <v>5</v>
      </c>
      <c r="G1875" t="s">
        <v>25</v>
      </c>
      <c r="H1875" t="s">
        <v>26</v>
      </c>
      <c r="I1875" t="s">
        <v>0</v>
      </c>
      <c r="K1875" t="s">
        <v>27</v>
      </c>
      <c r="L1875" t="s">
        <v>57</v>
      </c>
      <c r="M1875" t="s">
        <v>457</v>
      </c>
      <c r="N1875" t="s">
        <v>19</v>
      </c>
      <c r="O1875">
        <v>0</v>
      </c>
      <c r="P1875" t="s">
        <v>328</v>
      </c>
      <c r="Q1875" t="s">
        <v>21</v>
      </c>
      <c r="R1875" t="s">
        <v>3495</v>
      </c>
      <c r="S1875" t="s">
        <v>3444</v>
      </c>
      <c r="U1875" t="s">
        <v>1543</v>
      </c>
      <c r="V1875">
        <v>43309</v>
      </c>
    </row>
    <row r="1876" spans="1:22" ht="15.75" customHeight="1" x14ac:dyDescent="0.2">
      <c r="A1876">
        <v>43339.704049131949</v>
      </c>
      <c r="B1876" t="s">
        <v>15</v>
      </c>
      <c r="C1876" t="s">
        <v>3496</v>
      </c>
      <c r="D1876">
        <v>38</v>
      </c>
      <c r="E1876" t="s">
        <v>3492</v>
      </c>
      <c r="F1876">
        <v>17</v>
      </c>
      <c r="G1876" s="4" t="s">
        <v>34</v>
      </c>
      <c r="H1876" t="s">
        <v>26</v>
      </c>
      <c r="I1876" t="s">
        <v>0</v>
      </c>
      <c r="K1876" t="s">
        <v>27</v>
      </c>
      <c r="L1876" t="s">
        <v>28</v>
      </c>
      <c r="M1876" t="s">
        <v>18</v>
      </c>
      <c r="N1876" t="s">
        <v>39</v>
      </c>
      <c r="O1876">
        <v>1800</v>
      </c>
      <c r="P1876" t="s">
        <v>20</v>
      </c>
      <c r="Q1876" t="s">
        <v>21</v>
      </c>
      <c r="R1876" t="s">
        <v>2561</v>
      </c>
      <c r="S1876" t="s">
        <v>780</v>
      </c>
      <c r="U1876" t="s">
        <v>2561</v>
      </c>
      <c r="V1876">
        <v>43339</v>
      </c>
    </row>
    <row r="1877" spans="1:22" ht="15.75" customHeight="1" x14ac:dyDescent="0.2">
      <c r="A1877">
        <v>43339.705086655093</v>
      </c>
      <c r="B1877" t="s">
        <v>36</v>
      </c>
      <c r="C1877" t="s">
        <v>3497</v>
      </c>
      <c r="D1877">
        <v>45</v>
      </c>
      <c r="E1877" t="s">
        <v>3498</v>
      </c>
      <c r="F1877">
        <v>5</v>
      </c>
      <c r="G1877" t="s">
        <v>25</v>
      </c>
      <c r="H1877" t="s">
        <v>26</v>
      </c>
      <c r="I1877" t="s">
        <v>0</v>
      </c>
      <c r="K1877" t="s">
        <v>27</v>
      </c>
      <c r="L1877" t="s">
        <v>28</v>
      </c>
      <c r="M1877" t="s">
        <v>29</v>
      </c>
      <c r="N1877" t="s">
        <v>39</v>
      </c>
      <c r="O1877">
        <v>500</v>
      </c>
      <c r="P1877" t="s">
        <v>757</v>
      </c>
      <c r="Q1877" t="s">
        <v>21</v>
      </c>
      <c r="R1877" t="s">
        <v>3499</v>
      </c>
      <c r="S1877" t="s">
        <v>3444</v>
      </c>
      <c r="U1877" t="s">
        <v>2815</v>
      </c>
      <c r="V1877">
        <v>43309</v>
      </c>
    </row>
    <row r="1878" spans="1:22" ht="15.75" customHeight="1" x14ac:dyDescent="0.2">
      <c r="A1878">
        <v>43339.705098726852</v>
      </c>
      <c r="B1878" t="s">
        <v>15</v>
      </c>
      <c r="C1878" t="s">
        <v>3500</v>
      </c>
      <c r="D1878">
        <v>40</v>
      </c>
      <c r="E1878" t="s">
        <v>3501</v>
      </c>
      <c r="F1878">
        <v>17</v>
      </c>
      <c r="G1878" s="4" t="s">
        <v>34</v>
      </c>
      <c r="H1878" t="s">
        <v>26</v>
      </c>
      <c r="I1878" t="s">
        <v>0</v>
      </c>
      <c r="K1878" t="s">
        <v>27</v>
      </c>
      <c r="L1878" t="s">
        <v>28</v>
      </c>
      <c r="M1878" t="s">
        <v>182</v>
      </c>
      <c r="N1878" t="s">
        <v>39</v>
      </c>
      <c r="O1878">
        <v>3000</v>
      </c>
      <c r="P1878" t="s">
        <v>294</v>
      </c>
      <c r="Q1878" t="s">
        <v>95</v>
      </c>
      <c r="R1878" t="s">
        <v>2561</v>
      </c>
      <c r="S1878" t="s">
        <v>780</v>
      </c>
      <c r="U1878" t="s">
        <v>2561</v>
      </c>
      <c r="V1878">
        <v>43339</v>
      </c>
    </row>
    <row r="1879" spans="1:22" ht="15.75" customHeight="1" x14ac:dyDescent="0.2">
      <c r="A1879">
        <v>43339.706053587965</v>
      </c>
      <c r="B1879" t="s">
        <v>22</v>
      </c>
      <c r="C1879" t="s">
        <v>3502</v>
      </c>
      <c r="D1879">
        <v>34</v>
      </c>
      <c r="E1879" t="s">
        <v>3501</v>
      </c>
      <c r="F1879">
        <v>17</v>
      </c>
      <c r="G1879" s="4" t="s">
        <v>34</v>
      </c>
      <c r="H1879" t="s">
        <v>26</v>
      </c>
      <c r="I1879" t="s">
        <v>0</v>
      </c>
      <c r="K1879" t="s">
        <v>27</v>
      </c>
      <c r="L1879" t="s">
        <v>57</v>
      </c>
      <c r="M1879" t="s">
        <v>457</v>
      </c>
      <c r="N1879" t="s">
        <v>19</v>
      </c>
      <c r="O1879">
        <v>0</v>
      </c>
      <c r="P1879" t="s">
        <v>20</v>
      </c>
      <c r="Q1879" t="s">
        <v>21</v>
      </c>
      <c r="R1879" t="s">
        <v>2561</v>
      </c>
      <c r="S1879" t="s">
        <v>780</v>
      </c>
      <c r="U1879" t="s">
        <v>2561</v>
      </c>
      <c r="V1879">
        <v>43339</v>
      </c>
    </row>
    <row r="1880" spans="1:22" ht="15.75" customHeight="1" x14ac:dyDescent="0.2">
      <c r="A1880">
        <v>43339.707577638888</v>
      </c>
      <c r="B1880" t="s">
        <v>15</v>
      </c>
      <c r="C1880" t="s">
        <v>3503</v>
      </c>
      <c r="D1880">
        <v>37</v>
      </c>
      <c r="E1880" t="s">
        <v>3504</v>
      </c>
      <c r="F1880">
        <v>5</v>
      </c>
      <c r="G1880" t="s">
        <v>25</v>
      </c>
      <c r="H1880" t="s">
        <v>26</v>
      </c>
      <c r="I1880" t="s">
        <v>0</v>
      </c>
      <c r="K1880" t="s">
        <v>27</v>
      </c>
      <c r="L1880" t="s">
        <v>28</v>
      </c>
      <c r="M1880" t="s">
        <v>18</v>
      </c>
      <c r="N1880" t="s">
        <v>39</v>
      </c>
      <c r="O1880">
        <v>3000</v>
      </c>
      <c r="P1880" t="s">
        <v>328</v>
      </c>
      <c r="Q1880" t="s">
        <v>21</v>
      </c>
      <c r="R1880" t="s">
        <v>3505</v>
      </c>
      <c r="S1880" t="s">
        <v>3444</v>
      </c>
      <c r="U1880" t="s">
        <v>3506</v>
      </c>
      <c r="V1880">
        <v>43309</v>
      </c>
    </row>
    <row r="1881" spans="1:22" ht="15.75" customHeight="1" x14ac:dyDescent="0.2">
      <c r="A1881">
        <v>43339.71028890046</v>
      </c>
      <c r="B1881" t="s">
        <v>22</v>
      </c>
      <c r="C1881" t="s">
        <v>3507</v>
      </c>
      <c r="D1881">
        <v>41</v>
      </c>
      <c r="E1881" t="s">
        <v>3508</v>
      </c>
      <c r="F1881">
        <v>7</v>
      </c>
      <c r="G1881" t="s">
        <v>25</v>
      </c>
      <c r="H1881" t="s">
        <v>26</v>
      </c>
      <c r="I1881" t="s">
        <v>0</v>
      </c>
      <c r="K1881" t="s">
        <v>103</v>
      </c>
      <c r="L1881" t="s">
        <v>28</v>
      </c>
      <c r="M1881" t="s">
        <v>29</v>
      </c>
      <c r="N1881" t="s">
        <v>51</v>
      </c>
      <c r="O1881">
        <v>200</v>
      </c>
      <c r="P1881" t="s">
        <v>341</v>
      </c>
      <c r="Q1881" t="s">
        <v>21</v>
      </c>
      <c r="R1881" t="s">
        <v>3509</v>
      </c>
      <c r="S1881" t="s">
        <v>2723</v>
      </c>
      <c r="U1881" t="s">
        <v>3510</v>
      </c>
      <c r="V1881">
        <v>43309</v>
      </c>
    </row>
    <row r="1882" spans="1:22" ht="15.75" customHeight="1" x14ac:dyDescent="0.2">
      <c r="A1882">
        <v>43339.712361006939</v>
      </c>
      <c r="B1882" t="s">
        <v>15</v>
      </c>
      <c r="C1882" t="s">
        <v>3511</v>
      </c>
      <c r="D1882">
        <v>58</v>
      </c>
      <c r="E1882">
        <v>19</v>
      </c>
      <c r="F1882">
        <v>5</v>
      </c>
      <c r="G1882" t="s">
        <v>25</v>
      </c>
      <c r="H1882" t="s">
        <v>26</v>
      </c>
      <c r="I1882" t="s">
        <v>0</v>
      </c>
      <c r="K1882" t="s">
        <v>27</v>
      </c>
      <c r="L1882" t="s">
        <v>136</v>
      </c>
      <c r="M1882" t="s">
        <v>289</v>
      </c>
      <c r="N1882" t="s">
        <v>19</v>
      </c>
      <c r="O1882">
        <v>0</v>
      </c>
      <c r="P1882" t="s">
        <v>397</v>
      </c>
      <c r="Q1882" t="s">
        <v>21</v>
      </c>
      <c r="R1882" t="s">
        <v>3512</v>
      </c>
      <c r="S1882" t="s">
        <v>3444</v>
      </c>
      <c r="U1882" t="s">
        <v>2815</v>
      </c>
      <c r="V1882">
        <v>43309</v>
      </c>
    </row>
    <row r="1883" spans="1:22" ht="15.75" customHeight="1" x14ac:dyDescent="0.2">
      <c r="A1883">
        <v>43339.713993807869</v>
      </c>
      <c r="B1883" t="s">
        <v>15</v>
      </c>
      <c r="C1883" t="s">
        <v>3513</v>
      </c>
      <c r="D1883">
        <v>41</v>
      </c>
      <c r="E1883" t="s">
        <v>3475</v>
      </c>
      <c r="F1883">
        <v>5</v>
      </c>
      <c r="G1883" t="s">
        <v>25</v>
      </c>
      <c r="H1883" t="s">
        <v>26</v>
      </c>
      <c r="I1883" t="s">
        <v>0</v>
      </c>
      <c r="K1883" t="s">
        <v>27</v>
      </c>
      <c r="L1883" t="s">
        <v>136</v>
      </c>
      <c r="M1883" t="s">
        <v>289</v>
      </c>
      <c r="N1883" t="s">
        <v>19</v>
      </c>
      <c r="O1883">
        <v>0</v>
      </c>
      <c r="P1883" t="s">
        <v>397</v>
      </c>
      <c r="Q1883" t="s">
        <v>21</v>
      </c>
      <c r="R1883" t="s">
        <v>3490</v>
      </c>
      <c r="S1883" t="s">
        <v>3444</v>
      </c>
      <c r="U1883" t="s">
        <v>3514</v>
      </c>
      <c r="V1883">
        <v>43309</v>
      </c>
    </row>
    <row r="1884" spans="1:22" ht="15.75" customHeight="1" x14ac:dyDescent="0.2">
      <c r="A1884">
        <v>43339.716895289355</v>
      </c>
      <c r="B1884" t="s">
        <v>15</v>
      </c>
      <c r="C1884" t="s">
        <v>3515</v>
      </c>
      <c r="D1884">
        <v>65</v>
      </c>
      <c r="E1884" t="s">
        <v>122</v>
      </c>
      <c r="F1884">
        <v>5</v>
      </c>
      <c r="G1884" t="s">
        <v>25</v>
      </c>
      <c r="H1884" t="s">
        <v>26</v>
      </c>
      <c r="I1884" t="s">
        <v>0</v>
      </c>
      <c r="K1884" t="s">
        <v>221</v>
      </c>
      <c r="L1884" t="s">
        <v>28</v>
      </c>
      <c r="M1884" t="s">
        <v>18</v>
      </c>
      <c r="N1884" t="s">
        <v>51</v>
      </c>
      <c r="O1884">
        <v>200</v>
      </c>
      <c r="P1884" t="s">
        <v>1063</v>
      </c>
      <c r="Q1884" t="s">
        <v>21</v>
      </c>
      <c r="R1884" t="s">
        <v>3516</v>
      </c>
      <c r="S1884" t="s">
        <v>3444</v>
      </c>
      <c r="U1884" t="s">
        <v>193</v>
      </c>
      <c r="V1884">
        <v>43309</v>
      </c>
    </row>
    <row r="1885" spans="1:22" ht="15.75" customHeight="1" x14ac:dyDescent="0.2">
      <c r="A1885">
        <v>43340.320956157404</v>
      </c>
      <c r="B1885" t="s">
        <v>15</v>
      </c>
      <c r="C1885" t="s">
        <v>3517</v>
      </c>
      <c r="D1885">
        <v>48</v>
      </c>
      <c r="E1885" t="s">
        <v>3518</v>
      </c>
      <c r="F1885">
        <v>17</v>
      </c>
      <c r="G1885" s="4" t="s">
        <v>34</v>
      </c>
      <c r="H1885" t="s">
        <v>26</v>
      </c>
      <c r="I1885" t="s">
        <v>0</v>
      </c>
      <c r="K1885" t="s">
        <v>27</v>
      </c>
      <c r="L1885" t="s">
        <v>28</v>
      </c>
      <c r="M1885" t="s">
        <v>94</v>
      </c>
      <c r="N1885" t="s">
        <v>39</v>
      </c>
      <c r="O1885">
        <v>1000</v>
      </c>
      <c r="P1885" t="s">
        <v>20</v>
      </c>
      <c r="Q1885" t="s">
        <v>21</v>
      </c>
      <c r="R1885" t="s">
        <v>2561</v>
      </c>
      <c r="S1885" t="s">
        <v>780</v>
      </c>
      <c r="U1885" t="s">
        <v>2561</v>
      </c>
      <c r="V1885">
        <v>43340</v>
      </c>
    </row>
    <row r="1886" spans="1:22" ht="15.75" customHeight="1" x14ac:dyDescent="0.2">
      <c r="A1886">
        <v>43340.322417152776</v>
      </c>
      <c r="B1886" t="s">
        <v>36</v>
      </c>
      <c r="C1886" t="s">
        <v>3519</v>
      </c>
      <c r="D1886">
        <v>38</v>
      </c>
      <c r="E1886" t="s">
        <v>3518</v>
      </c>
      <c r="F1886">
        <v>17</v>
      </c>
      <c r="G1886" s="4" t="s">
        <v>34</v>
      </c>
      <c r="H1886" t="s">
        <v>26</v>
      </c>
      <c r="I1886" t="s">
        <v>0</v>
      </c>
      <c r="K1886" t="s">
        <v>27</v>
      </c>
      <c r="L1886" t="s">
        <v>57</v>
      </c>
      <c r="M1886" t="s">
        <v>457</v>
      </c>
      <c r="N1886" t="s">
        <v>19</v>
      </c>
      <c r="O1886">
        <v>0</v>
      </c>
      <c r="P1886" t="s">
        <v>20</v>
      </c>
      <c r="Q1886" t="s">
        <v>21</v>
      </c>
      <c r="R1886" t="s">
        <v>2561</v>
      </c>
      <c r="S1886" t="s">
        <v>780</v>
      </c>
      <c r="U1886" t="s">
        <v>2561</v>
      </c>
      <c r="V1886">
        <v>43340</v>
      </c>
    </row>
    <row r="1887" spans="1:22" ht="15.75" customHeight="1" x14ac:dyDescent="0.2">
      <c r="A1887">
        <v>43340.323739733794</v>
      </c>
      <c r="B1887" t="s">
        <v>15</v>
      </c>
      <c r="C1887" t="s">
        <v>3520</v>
      </c>
      <c r="D1887">
        <v>65</v>
      </c>
      <c r="E1887" t="s">
        <v>461</v>
      </c>
      <c r="F1887">
        <v>17</v>
      </c>
      <c r="G1887" s="4" t="s">
        <v>34</v>
      </c>
      <c r="H1887" t="s">
        <v>26</v>
      </c>
      <c r="I1887" t="s">
        <v>0</v>
      </c>
      <c r="K1887" t="s">
        <v>27</v>
      </c>
      <c r="L1887" t="s">
        <v>28</v>
      </c>
      <c r="M1887" t="s">
        <v>18</v>
      </c>
      <c r="N1887" t="s">
        <v>39</v>
      </c>
      <c r="O1887">
        <v>2000</v>
      </c>
      <c r="P1887" t="s">
        <v>20</v>
      </c>
      <c r="Q1887" t="s">
        <v>21</v>
      </c>
      <c r="R1887" t="s">
        <v>2561</v>
      </c>
      <c r="S1887" t="s">
        <v>780</v>
      </c>
      <c r="U1887" t="s">
        <v>2561</v>
      </c>
      <c r="V1887">
        <v>43340</v>
      </c>
    </row>
    <row r="1888" spans="1:22" ht="15.75" customHeight="1" x14ac:dyDescent="0.2">
      <c r="A1888">
        <v>43340.326709108791</v>
      </c>
      <c r="B1888" t="s">
        <v>36</v>
      </c>
      <c r="C1888" t="s">
        <v>3521</v>
      </c>
      <c r="D1888">
        <v>57</v>
      </c>
      <c r="E1888" t="s">
        <v>461</v>
      </c>
      <c r="F1888">
        <v>17</v>
      </c>
      <c r="G1888" s="4" t="s">
        <v>34</v>
      </c>
      <c r="H1888" t="s">
        <v>26</v>
      </c>
      <c r="I1888" t="s">
        <v>0</v>
      </c>
      <c r="K1888" t="s">
        <v>27</v>
      </c>
      <c r="L1888" t="s">
        <v>57</v>
      </c>
      <c r="M1888" t="s">
        <v>457</v>
      </c>
      <c r="N1888" t="s">
        <v>19</v>
      </c>
      <c r="O1888">
        <v>0</v>
      </c>
      <c r="P1888" t="s">
        <v>20</v>
      </c>
      <c r="Q1888" t="s">
        <v>21</v>
      </c>
      <c r="R1888" t="s">
        <v>2561</v>
      </c>
      <c r="S1888" t="s">
        <v>780</v>
      </c>
      <c r="U1888" t="s">
        <v>2561</v>
      </c>
      <c r="V1888">
        <v>43340</v>
      </c>
    </row>
    <row r="1889" spans="1:22" ht="15.75" customHeight="1" x14ac:dyDescent="0.2">
      <c r="A1889">
        <v>43340.327862280094</v>
      </c>
      <c r="B1889" t="s">
        <v>22</v>
      </c>
      <c r="C1889" t="s">
        <v>3522</v>
      </c>
      <c r="D1889">
        <v>21</v>
      </c>
      <c r="E1889" t="s">
        <v>461</v>
      </c>
      <c r="F1889">
        <v>17</v>
      </c>
      <c r="G1889" s="4" t="s">
        <v>34</v>
      </c>
      <c r="H1889" t="s">
        <v>26</v>
      </c>
      <c r="I1889" t="s">
        <v>0</v>
      </c>
      <c r="K1889" t="s">
        <v>27</v>
      </c>
      <c r="L1889" t="s">
        <v>57</v>
      </c>
      <c r="M1889" t="s">
        <v>457</v>
      </c>
      <c r="N1889" t="s">
        <v>19</v>
      </c>
      <c r="O1889">
        <v>0</v>
      </c>
      <c r="P1889" t="s">
        <v>20</v>
      </c>
      <c r="Q1889" t="s">
        <v>21</v>
      </c>
      <c r="R1889" t="s">
        <v>2561</v>
      </c>
      <c r="S1889" t="s">
        <v>780</v>
      </c>
      <c r="U1889" t="s">
        <v>2561</v>
      </c>
      <c r="V1889">
        <v>43340</v>
      </c>
    </row>
    <row r="1890" spans="1:22" ht="15.75" customHeight="1" x14ac:dyDescent="0.2">
      <c r="A1890">
        <v>43340.338071851853</v>
      </c>
      <c r="B1890" t="s">
        <v>15</v>
      </c>
      <c r="C1890" t="s">
        <v>3523</v>
      </c>
      <c r="D1890">
        <v>68</v>
      </c>
      <c r="E1890">
        <v>143</v>
      </c>
      <c r="F1890">
        <v>17</v>
      </c>
      <c r="G1890" s="4" t="s">
        <v>34</v>
      </c>
      <c r="H1890" t="s">
        <v>26</v>
      </c>
      <c r="I1890" t="s">
        <v>0</v>
      </c>
      <c r="K1890" t="s">
        <v>27</v>
      </c>
      <c r="L1890" t="s">
        <v>57</v>
      </c>
      <c r="M1890" t="s">
        <v>457</v>
      </c>
      <c r="N1890" t="s">
        <v>19</v>
      </c>
      <c r="O1890">
        <v>0</v>
      </c>
      <c r="P1890" t="s">
        <v>20</v>
      </c>
      <c r="Q1890" t="s">
        <v>21</v>
      </c>
      <c r="R1890" t="s">
        <v>2561</v>
      </c>
      <c r="S1890" t="s">
        <v>780</v>
      </c>
      <c r="U1890" t="s">
        <v>2561</v>
      </c>
      <c r="V1890">
        <v>43340</v>
      </c>
    </row>
    <row r="1891" spans="1:22" ht="15.75" customHeight="1" x14ac:dyDescent="0.2">
      <c r="A1891">
        <v>43340.341397858792</v>
      </c>
      <c r="B1891" t="s">
        <v>36</v>
      </c>
      <c r="C1891" t="s">
        <v>3524</v>
      </c>
      <c r="D1891">
        <v>42</v>
      </c>
      <c r="E1891">
        <v>143</v>
      </c>
      <c r="F1891">
        <v>17</v>
      </c>
      <c r="G1891" s="4" t="s">
        <v>34</v>
      </c>
      <c r="H1891" t="s">
        <v>26</v>
      </c>
      <c r="I1891" t="s">
        <v>0</v>
      </c>
      <c r="K1891" t="s">
        <v>27</v>
      </c>
      <c r="L1891" t="s">
        <v>57</v>
      </c>
      <c r="M1891" t="s">
        <v>457</v>
      </c>
      <c r="N1891" t="s">
        <v>19</v>
      </c>
      <c r="O1891">
        <v>0</v>
      </c>
      <c r="P1891" t="s">
        <v>20</v>
      </c>
      <c r="Q1891" t="s">
        <v>21</v>
      </c>
      <c r="R1891" t="s">
        <v>2561</v>
      </c>
      <c r="S1891" t="s">
        <v>780</v>
      </c>
      <c r="U1891" t="s">
        <v>2561</v>
      </c>
      <c r="V1891">
        <v>43340</v>
      </c>
    </row>
    <row r="1892" spans="1:22" ht="15.75" customHeight="1" x14ac:dyDescent="0.2">
      <c r="A1892">
        <v>43340.344814571756</v>
      </c>
      <c r="B1892" t="s">
        <v>22</v>
      </c>
      <c r="C1892" t="s">
        <v>3525</v>
      </c>
      <c r="D1892">
        <v>23</v>
      </c>
      <c r="E1892">
        <v>143</v>
      </c>
      <c r="F1892">
        <v>17</v>
      </c>
      <c r="G1892" s="4" t="s">
        <v>34</v>
      </c>
      <c r="H1892" t="s">
        <v>26</v>
      </c>
      <c r="I1892" t="s">
        <v>0</v>
      </c>
      <c r="K1892" t="s">
        <v>27</v>
      </c>
      <c r="L1892" t="s">
        <v>57</v>
      </c>
      <c r="M1892" t="s">
        <v>457</v>
      </c>
      <c r="N1892" t="s">
        <v>19</v>
      </c>
      <c r="O1892">
        <v>0</v>
      </c>
      <c r="P1892" t="s">
        <v>20</v>
      </c>
      <c r="Q1892" t="s">
        <v>21</v>
      </c>
      <c r="R1892" t="s">
        <v>2561</v>
      </c>
      <c r="S1892" t="s">
        <v>780</v>
      </c>
      <c r="U1892" t="s">
        <v>2561</v>
      </c>
      <c r="V1892">
        <v>43340</v>
      </c>
    </row>
    <row r="1893" spans="1:22" ht="15.75" customHeight="1" x14ac:dyDescent="0.2">
      <c r="A1893">
        <v>43340.40270450231</v>
      </c>
      <c r="B1893" t="s">
        <v>15</v>
      </c>
      <c r="C1893" t="s">
        <v>3526</v>
      </c>
      <c r="D1893">
        <v>66</v>
      </c>
      <c r="E1893" t="s">
        <v>1185</v>
      </c>
      <c r="F1893">
        <v>17</v>
      </c>
      <c r="G1893" s="4" t="s">
        <v>34</v>
      </c>
      <c r="H1893" t="s">
        <v>26</v>
      </c>
      <c r="I1893" t="s">
        <v>0</v>
      </c>
      <c r="K1893" t="s">
        <v>27</v>
      </c>
      <c r="L1893" t="s">
        <v>28</v>
      </c>
      <c r="M1893" t="s">
        <v>94</v>
      </c>
      <c r="N1893" t="s">
        <v>39</v>
      </c>
      <c r="O1893">
        <v>1000</v>
      </c>
      <c r="P1893" t="s">
        <v>20</v>
      </c>
      <c r="Q1893" t="s">
        <v>21</v>
      </c>
      <c r="R1893" t="s">
        <v>2561</v>
      </c>
      <c r="S1893" t="s">
        <v>780</v>
      </c>
      <c r="U1893" t="s">
        <v>2561</v>
      </c>
      <c r="V1893">
        <v>43340</v>
      </c>
    </row>
    <row r="1894" spans="1:22" ht="15.75" customHeight="1" x14ac:dyDescent="0.2">
      <c r="A1894">
        <v>43340.403758483793</v>
      </c>
      <c r="B1894" t="s">
        <v>36</v>
      </c>
      <c r="C1894" t="s">
        <v>3527</v>
      </c>
      <c r="D1894">
        <v>61</v>
      </c>
      <c r="E1894" t="s">
        <v>1185</v>
      </c>
      <c r="F1894">
        <v>17</v>
      </c>
      <c r="G1894" s="4" t="s">
        <v>34</v>
      </c>
      <c r="H1894" t="s">
        <v>26</v>
      </c>
      <c r="I1894" t="s">
        <v>0</v>
      </c>
      <c r="K1894" t="s">
        <v>27</v>
      </c>
      <c r="L1894" t="s">
        <v>57</v>
      </c>
      <c r="M1894" t="s">
        <v>457</v>
      </c>
      <c r="N1894" t="s">
        <v>19</v>
      </c>
      <c r="O1894">
        <v>0</v>
      </c>
      <c r="P1894" t="s">
        <v>20</v>
      </c>
      <c r="Q1894" t="s">
        <v>21</v>
      </c>
      <c r="R1894" t="s">
        <v>2561</v>
      </c>
      <c r="S1894" t="s">
        <v>780</v>
      </c>
      <c r="U1894" t="s">
        <v>2561</v>
      </c>
      <c r="V1894">
        <v>43340</v>
      </c>
    </row>
    <row r="1895" spans="1:22" ht="15.75" customHeight="1" x14ac:dyDescent="0.2">
      <c r="A1895">
        <v>43340.404754513889</v>
      </c>
      <c r="B1895" t="s">
        <v>22</v>
      </c>
      <c r="C1895" t="s">
        <v>3528</v>
      </c>
      <c r="D1895">
        <v>23</v>
      </c>
      <c r="E1895" t="s">
        <v>1185</v>
      </c>
      <c r="F1895">
        <v>17</v>
      </c>
      <c r="G1895" s="4" t="s">
        <v>34</v>
      </c>
      <c r="H1895" t="s">
        <v>26</v>
      </c>
      <c r="I1895" t="s">
        <v>0</v>
      </c>
      <c r="K1895" t="s">
        <v>27</v>
      </c>
      <c r="L1895" t="s">
        <v>57</v>
      </c>
      <c r="M1895" t="s">
        <v>457</v>
      </c>
      <c r="N1895" t="s">
        <v>19</v>
      </c>
      <c r="O1895">
        <v>0</v>
      </c>
      <c r="P1895" t="s">
        <v>20</v>
      </c>
      <c r="Q1895" t="s">
        <v>21</v>
      </c>
      <c r="R1895" t="s">
        <v>2561</v>
      </c>
      <c r="S1895" t="s">
        <v>780</v>
      </c>
      <c r="U1895" t="s">
        <v>2561</v>
      </c>
      <c r="V1895">
        <v>43340</v>
      </c>
    </row>
    <row r="1896" spans="1:22" ht="15.75" customHeight="1" x14ac:dyDescent="0.2">
      <c r="A1896">
        <v>43340.406064594907</v>
      </c>
      <c r="B1896" t="s">
        <v>15</v>
      </c>
      <c r="C1896" t="s">
        <v>3529</v>
      </c>
      <c r="D1896">
        <v>21</v>
      </c>
      <c r="E1896" t="s">
        <v>1185</v>
      </c>
      <c r="F1896">
        <v>17</v>
      </c>
      <c r="G1896" s="4" t="s">
        <v>34</v>
      </c>
      <c r="H1896" t="s">
        <v>26</v>
      </c>
      <c r="I1896" t="s">
        <v>0</v>
      </c>
      <c r="K1896" t="s">
        <v>27</v>
      </c>
      <c r="L1896" t="s">
        <v>28</v>
      </c>
      <c r="M1896" t="s">
        <v>18</v>
      </c>
      <c r="N1896" t="s">
        <v>39</v>
      </c>
      <c r="O1896">
        <v>3000</v>
      </c>
      <c r="P1896" t="s">
        <v>294</v>
      </c>
      <c r="Q1896" t="s">
        <v>95</v>
      </c>
      <c r="R1896" t="s">
        <v>2561</v>
      </c>
      <c r="S1896" t="s">
        <v>780</v>
      </c>
      <c r="U1896" t="s">
        <v>2561</v>
      </c>
      <c r="V1896">
        <v>43340</v>
      </c>
    </row>
    <row r="1897" spans="1:22" ht="15.75" customHeight="1" x14ac:dyDescent="0.2">
      <c r="A1897">
        <v>43340.408914398147</v>
      </c>
      <c r="B1897" t="s">
        <v>15</v>
      </c>
      <c r="C1897" t="s">
        <v>3530</v>
      </c>
      <c r="D1897">
        <v>60</v>
      </c>
      <c r="E1897" t="s">
        <v>3531</v>
      </c>
      <c r="F1897">
        <v>17</v>
      </c>
      <c r="G1897" s="4" t="s">
        <v>34</v>
      </c>
      <c r="H1897" t="s">
        <v>26</v>
      </c>
      <c r="I1897" t="s">
        <v>0</v>
      </c>
      <c r="K1897" t="s">
        <v>27</v>
      </c>
      <c r="L1897" t="s">
        <v>28</v>
      </c>
      <c r="M1897" t="s">
        <v>182</v>
      </c>
      <c r="N1897" t="s">
        <v>39</v>
      </c>
      <c r="O1897">
        <v>3000</v>
      </c>
      <c r="P1897" t="s">
        <v>20</v>
      </c>
      <c r="Q1897" t="s">
        <v>21</v>
      </c>
      <c r="R1897" t="s">
        <v>2561</v>
      </c>
      <c r="S1897" t="s">
        <v>780</v>
      </c>
      <c r="U1897" t="s">
        <v>2561</v>
      </c>
      <c r="V1897">
        <v>43340</v>
      </c>
    </row>
    <row r="1898" spans="1:22" ht="15.75" customHeight="1" x14ac:dyDescent="0.2">
      <c r="A1898">
        <v>43340.410037256945</v>
      </c>
      <c r="B1898" t="s">
        <v>36</v>
      </c>
      <c r="C1898" t="s">
        <v>3532</v>
      </c>
      <c r="D1898">
        <v>57</v>
      </c>
      <c r="E1898" t="s">
        <v>3531</v>
      </c>
      <c r="F1898">
        <v>17</v>
      </c>
      <c r="G1898" s="4" t="s">
        <v>34</v>
      </c>
      <c r="H1898" t="s">
        <v>26</v>
      </c>
      <c r="I1898" t="s">
        <v>0</v>
      </c>
      <c r="K1898" t="s">
        <v>27</v>
      </c>
      <c r="L1898" t="s">
        <v>57</v>
      </c>
      <c r="M1898" t="s">
        <v>457</v>
      </c>
      <c r="N1898" t="s">
        <v>19</v>
      </c>
      <c r="O1898">
        <v>0</v>
      </c>
      <c r="P1898" t="s">
        <v>20</v>
      </c>
      <c r="Q1898" t="s">
        <v>21</v>
      </c>
      <c r="R1898" t="s">
        <v>2561</v>
      </c>
      <c r="S1898" t="s">
        <v>780</v>
      </c>
      <c r="U1898" t="s">
        <v>2561</v>
      </c>
      <c r="V1898">
        <v>43340</v>
      </c>
    </row>
    <row r="1899" spans="1:22" ht="15.75" customHeight="1" x14ac:dyDescent="0.2">
      <c r="A1899">
        <v>43340.411233356484</v>
      </c>
      <c r="B1899" t="s">
        <v>22</v>
      </c>
      <c r="C1899" t="s">
        <v>3533</v>
      </c>
      <c r="D1899">
        <v>38</v>
      </c>
      <c r="E1899" t="s">
        <v>3531</v>
      </c>
      <c r="F1899">
        <v>17</v>
      </c>
      <c r="G1899" s="4" t="s">
        <v>34</v>
      </c>
      <c r="H1899" t="s">
        <v>26</v>
      </c>
      <c r="I1899" t="s">
        <v>0</v>
      </c>
      <c r="K1899" t="s">
        <v>27</v>
      </c>
      <c r="L1899" t="s">
        <v>57</v>
      </c>
      <c r="M1899" t="s">
        <v>457</v>
      </c>
      <c r="N1899" t="s">
        <v>19</v>
      </c>
      <c r="O1899">
        <v>0</v>
      </c>
      <c r="P1899" t="s">
        <v>20</v>
      </c>
      <c r="Q1899" t="s">
        <v>21</v>
      </c>
      <c r="R1899" t="s">
        <v>2561</v>
      </c>
      <c r="S1899" t="s">
        <v>780</v>
      </c>
      <c r="U1899" t="s">
        <v>2561</v>
      </c>
      <c r="V1899">
        <v>43340</v>
      </c>
    </row>
    <row r="1900" spans="1:22" ht="15.75" customHeight="1" x14ac:dyDescent="0.2">
      <c r="A1900">
        <v>43340.412381539354</v>
      </c>
      <c r="B1900" t="s">
        <v>15</v>
      </c>
      <c r="C1900" t="s">
        <v>3534</v>
      </c>
      <c r="D1900">
        <v>55</v>
      </c>
      <c r="E1900" t="s">
        <v>3531</v>
      </c>
      <c r="F1900">
        <v>17</v>
      </c>
      <c r="G1900" s="4" t="s">
        <v>34</v>
      </c>
      <c r="H1900" t="s">
        <v>26</v>
      </c>
      <c r="I1900" t="s">
        <v>0</v>
      </c>
      <c r="K1900" t="s">
        <v>27</v>
      </c>
      <c r="L1900" t="s">
        <v>28</v>
      </c>
      <c r="M1900" t="s">
        <v>18</v>
      </c>
      <c r="N1900" t="s">
        <v>39</v>
      </c>
      <c r="O1900">
        <v>3000</v>
      </c>
      <c r="P1900" t="s">
        <v>294</v>
      </c>
      <c r="Q1900" t="s">
        <v>21</v>
      </c>
      <c r="R1900" t="s">
        <v>2561</v>
      </c>
      <c r="S1900" t="s">
        <v>780</v>
      </c>
      <c r="U1900" t="s">
        <v>2561</v>
      </c>
      <c r="V1900">
        <v>43340</v>
      </c>
    </row>
    <row r="1901" spans="1:22" ht="15.75" customHeight="1" x14ac:dyDescent="0.2">
      <c r="A1901">
        <v>43340.413608136572</v>
      </c>
      <c r="B1901" t="s">
        <v>15</v>
      </c>
      <c r="C1901" t="s">
        <v>3535</v>
      </c>
      <c r="D1901">
        <v>49</v>
      </c>
      <c r="E1901" t="s">
        <v>2711</v>
      </c>
      <c r="F1901">
        <v>17</v>
      </c>
      <c r="G1901" s="4" t="s">
        <v>34</v>
      </c>
      <c r="H1901" t="s">
        <v>26</v>
      </c>
      <c r="I1901" t="s">
        <v>0</v>
      </c>
      <c r="K1901" t="s">
        <v>27</v>
      </c>
      <c r="L1901" t="s">
        <v>28</v>
      </c>
      <c r="M1901" t="s">
        <v>18</v>
      </c>
      <c r="N1901" t="s">
        <v>39</v>
      </c>
      <c r="O1901">
        <v>2000</v>
      </c>
      <c r="P1901" t="s">
        <v>20</v>
      </c>
      <c r="Q1901" t="s">
        <v>21</v>
      </c>
      <c r="R1901" t="s">
        <v>2561</v>
      </c>
      <c r="S1901" t="s">
        <v>780</v>
      </c>
      <c r="U1901" t="s">
        <v>2561</v>
      </c>
      <c r="V1901">
        <v>43340</v>
      </c>
    </row>
    <row r="1902" spans="1:22" ht="15.75" customHeight="1" x14ac:dyDescent="0.2">
      <c r="A1902">
        <v>43340.414687372686</v>
      </c>
      <c r="B1902" t="s">
        <v>36</v>
      </c>
      <c r="C1902" t="s">
        <v>3536</v>
      </c>
      <c r="D1902">
        <v>47</v>
      </c>
      <c r="E1902" t="s">
        <v>2711</v>
      </c>
      <c r="F1902">
        <v>17</v>
      </c>
      <c r="G1902" s="4" t="s">
        <v>34</v>
      </c>
      <c r="H1902" t="s">
        <v>26</v>
      </c>
      <c r="I1902" t="s">
        <v>0</v>
      </c>
      <c r="K1902" t="s">
        <v>27</v>
      </c>
      <c r="L1902" t="s">
        <v>57</v>
      </c>
      <c r="M1902" t="s">
        <v>457</v>
      </c>
      <c r="N1902" t="s">
        <v>19</v>
      </c>
      <c r="O1902">
        <v>0</v>
      </c>
      <c r="P1902" t="s">
        <v>20</v>
      </c>
      <c r="Q1902" t="s">
        <v>21</v>
      </c>
      <c r="R1902" t="s">
        <v>2561</v>
      </c>
      <c r="S1902" t="s">
        <v>780</v>
      </c>
      <c r="U1902" t="s">
        <v>2561</v>
      </c>
      <c r="V1902">
        <v>43340</v>
      </c>
    </row>
    <row r="1903" spans="1:22" ht="15.75" customHeight="1" x14ac:dyDescent="0.2">
      <c r="A1903">
        <v>43340.415860277775</v>
      </c>
      <c r="B1903" t="s">
        <v>22</v>
      </c>
      <c r="C1903" t="s">
        <v>3537</v>
      </c>
      <c r="D1903">
        <v>21</v>
      </c>
      <c r="E1903" t="s">
        <v>2711</v>
      </c>
      <c r="F1903">
        <v>17</v>
      </c>
      <c r="G1903" s="4" t="s">
        <v>34</v>
      </c>
      <c r="H1903" t="s">
        <v>26</v>
      </c>
      <c r="I1903" t="s">
        <v>0</v>
      </c>
      <c r="K1903" t="s">
        <v>27</v>
      </c>
      <c r="L1903" t="s">
        <v>57</v>
      </c>
      <c r="M1903" t="s">
        <v>457</v>
      </c>
      <c r="N1903" t="s">
        <v>19</v>
      </c>
      <c r="O1903">
        <v>0</v>
      </c>
      <c r="P1903" t="s">
        <v>20</v>
      </c>
      <c r="Q1903" t="s">
        <v>21</v>
      </c>
      <c r="R1903" t="s">
        <v>2561</v>
      </c>
      <c r="S1903" t="s">
        <v>780</v>
      </c>
      <c r="U1903" t="s">
        <v>2561</v>
      </c>
      <c r="V1903">
        <v>43340</v>
      </c>
    </row>
    <row r="1904" spans="1:22" ht="15.75" customHeight="1" x14ac:dyDescent="0.2">
      <c r="A1904">
        <v>43340.417049201387</v>
      </c>
      <c r="B1904" t="s">
        <v>15</v>
      </c>
      <c r="C1904" t="s">
        <v>3538</v>
      </c>
      <c r="D1904">
        <v>21</v>
      </c>
      <c r="E1904" t="s">
        <v>2711</v>
      </c>
      <c r="F1904">
        <v>17</v>
      </c>
      <c r="G1904" s="4" t="s">
        <v>34</v>
      </c>
      <c r="H1904" t="s">
        <v>26</v>
      </c>
      <c r="I1904" t="s">
        <v>0</v>
      </c>
      <c r="K1904" t="s">
        <v>27</v>
      </c>
      <c r="L1904" t="s">
        <v>28</v>
      </c>
      <c r="M1904" t="s">
        <v>18</v>
      </c>
      <c r="N1904" t="s">
        <v>39</v>
      </c>
      <c r="O1904">
        <v>2000</v>
      </c>
      <c r="P1904" t="s">
        <v>20</v>
      </c>
      <c r="Q1904" t="s">
        <v>21</v>
      </c>
      <c r="R1904" t="s">
        <v>2561</v>
      </c>
      <c r="S1904" t="s">
        <v>780</v>
      </c>
      <c r="U1904" t="s">
        <v>2561</v>
      </c>
      <c r="V1904">
        <v>43340</v>
      </c>
    </row>
    <row r="1905" spans="1:22" ht="15.75" customHeight="1" x14ac:dyDescent="0.2">
      <c r="A1905">
        <v>43340.418208043979</v>
      </c>
      <c r="B1905" t="s">
        <v>22</v>
      </c>
      <c r="C1905" t="s">
        <v>3539</v>
      </c>
      <c r="D1905">
        <v>17</v>
      </c>
      <c r="E1905" t="s">
        <v>2711</v>
      </c>
      <c r="F1905">
        <v>17</v>
      </c>
      <c r="G1905" s="4" t="s">
        <v>34</v>
      </c>
      <c r="H1905" t="s">
        <v>26</v>
      </c>
      <c r="I1905" t="s">
        <v>0</v>
      </c>
      <c r="K1905" t="s">
        <v>27</v>
      </c>
      <c r="L1905" t="s">
        <v>57</v>
      </c>
      <c r="M1905" t="s">
        <v>457</v>
      </c>
      <c r="N1905" t="s">
        <v>19</v>
      </c>
      <c r="O1905">
        <v>0</v>
      </c>
      <c r="P1905" t="s">
        <v>20</v>
      </c>
      <c r="Q1905" t="s">
        <v>21</v>
      </c>
      <c r="R1905" t="s">
        <v>2561</v>
      </c>
      <c r="S1905" t="s">
        <v>780</v>
      </c>
      <c r="U1905" t="s">
        <v>2561</v>
      </c>
      <c r="V1905">
        <v>43340</v>
      </c>
    </row>
    <row r="1906" spans="1:22" ht="15.75" customHeight="1" x14ac:dyDescent="0.2">
      <c r="A1906">
        <v>43340.421282233801</v>
      </c>
      <c r="B1906" t="s">
        <v>15</v>
      </c>
      <c r="C1906" t="s">
        <v>3540</v>
      </c>
      <c r="D1906">
        <v>35</v>
      </c>
      <c r="E1906" t="s">
        <v>3541</v>
      </c>
      <c r="F1906">
        <v>17</v>
      </c>
      <c r="G1906" s="4" t="s">
        <v>34</v>
      </c>
      <c r="H1906" t="s">
        <v>26</v>
      </c>
      <c r="I1906" t="s">
        <v>0</v>
      </c>
      <c r="K1906" t="s">
        <v>27</v>
      </c>
      <c r="L1906" t="s">
        <v>28</v>
      </c>
      <c r="M1906" t="s">
        <v>18</v>
      </c>
      <c r="N1906" t="s">
        <v>39</v>
      </c>
      <c r="O1906">
        <v>3000</v>
      </c>
      <c r="P1906" t="s">
        <v>20</v>
      </c>
      <c r="Q1906" t="s">
        <v>21</v>
      </c>
      <c r="R1906" t="s">
        <v>2561</v>
      </c>
      <c r="S1906" t="s">
        <v>780</v>
      </c>
      <c r="U1906" t="s">
        <v>2561</v>
      </c>
      <c r="V1906">
        <v>43340</v>
      </c>
    </row>
    <row r="1907" spans="1:22" ht="15.75" customHeight="1" x14ac:dyDescent="0.2">
      <c r="A1907">
        <v>43340.422643090278</v>
      </c>
      <c r="B1907" t="s">
        <v>36</v>
      </c>
      <c r="C1907" t="s">
        <v>3542</v>
      </c>
      <c r="D1907">
        <v>35</v>
      </c>
      <c r="E1907" t="s">
        <v>3541</v>
      </c>
      <c r="F1907">
        <v>17</v>
      </c>
      <c r="G1907" s="4" t="s">
        <v>34</v>
      </c>
      <c r="H1907" t="s">
        <v>26</v>
      </c>
      <c r="I1907" t="s">
        <v>0</v>
      </c>
      <c r="K1907" t="s">
        <v>27</v>
      </c>
      <c r="L1907" t="s">
        <v>57</v>
      </c>
      <c r="M1907" t="s">
        <v>457</v>
      </c>
      <c r="N1907" t="s">
        <v>19</v>
      </c>
      <c r="O1907">
        <v>0</v>
      </c>
      <c r="P1907" t="s">
        <v>20</v>
      </c>
      <c r="Q1907" t="s">
        <v>21</v>
      </c>
      <c r="R1907" t="s">
        <v>2561</v>
      </c>
      <c r="S1907" t="s">
        <v>780</v>
      </c>
      <c r="U1907" t="s">
        <v>2561</v>
      </c>
      <c r="V1907">
        <v>43340</v>
      </c>
    </row>
    <row r="1908" spans="1:22" ht="15.75" customHeight="1" x14ac:dyDescent="0.2">
      <c r="A1908">
        <v>43340.439978298615</v>
      </c>
      <c r="B1908" t="s">
        <v>36</v>
      </c>
      <c r="C1908" t="s">
        <v>3543</v>
      </c>
      <c r="D1908">
        <v>96</v>
      </c>
      <c r="E1908" t="s">
        <v>1657</v>
      </c>
      <c r="F1908">
        <v>4</v>
      </c>
      <c r="G1908" s="4" t="s">
        <v>34</v>
      </c>
      <c r="H1908" t="s">
        <v>26</v>
      </c>
      <c r="I1908" t="s">
        <v>0</v>
      </c>
      <c r="K1908" t="s">
        <v>27</v>
      </c>
      <c r="L1908" t="s">
        <v>57</v>
      </c>
      <c r="M1908" t="s">
        <v>457</v>
      </c>
      <c r="N1908" t="s">
        <v>19</v>
      </c>
      <c r="O1908">
        <v>0</v>
      </c>
      <c r="P1908" t="s">
        <v>20</v>
      </c>
      <c r="Q1908" t="s">
        <v>21</v>
      </c>
      <c r="R1908" t="s">
        <v>2561</v>
      </c>
      <c r="S1908" t="s">
        <v>780</v>
      </c>
      <c r="U1908" t="s">
        <v>2561</v>
      </c>
      <c r="V1908">
        <v>43340</v>
      </c>
    </row>
    <row r="1909" spans="1:22" ht="15.75" customHeight="1" x14ac:dyDescent="0.2">
      <c r="A1909">
        <v>43340.440949502314</v>
      </c>
      <c r="B1909" t="s">
        <v>22</v>
      </c>
      <c r="C1909" t="s">
        <v>3544</v>
      </c>
      <c r="D1909">
        <v>70</v>
      </c>
      <c r="E1909" t="s">
        <v>1657</v>
      </c>
      <c r="F1909">
        <v>4</v>
      </c>
      <c r="G1909" s="4" t="s">
        <v>34</v>
      </c>
      <c r="H1909" t="s">
        <v>26</v>
      </c>
      <c r="I1909" t="s">
        <v>0</v>
      </c>
      <c r="K1909" t="s">
        <v>27</v>
      </c>
      <c r="L1909" t="s">
        <v>57</v>
      </c>
      <c r="M1909" t="s">
        <v>457</v>
      </c>
      <c r="N1909" t="s">
        <v>19</v>
      </c>
      <c r="O1909">
        <v>0</v>
      </c>
      <c r="P1909" t="s">
        <v>20</v>
      </c>
      <c r="Q1909" t="s">
        <v>21</v>
      </c>
      <c r="R1909" t="s">
        <v>2561</v>
      </c>
      <c r="S1909" t="s">
        <v>780</v>
      </c>
      <c r="U1909" t="s">
        <v>2561</v>
      </c>
      <c r="V1909">
        <v>43340</v>
      </c>
    </row>
    <row r="1910" spans="1:22" ht="15.75" customHeight="1" x14ac:dyDescent="0.2">
      <c r="A1910">
        <v>43340.442099513893</v>
      </c>
      <c r="B1910" t="s">
        <v>22</v>
      </c>
      <c r="C1910" t="s">
        <v>3545</v>
      </c>
      <c r="D1910">
        <v>82</v>
      </c>
      <c r="E1910">
        <v>2</v>
      </c>
      <c r="F1910">
        <v>4</v>
      </c>
      <c r="G1910" s="4" t="s">
        <v>34</v>
      </c>
      <c r="H1910" t="s">
        <v>26</v>
      </c>
      <c r="I1910" t="s">
        <v>0</v>
      </c>
      <c r="K1910" t="s">
        <v>27</v>
      </c>
      <c r="L1910" t="s">
        <v>57</v>
      </c>
      <c r="M1910" t="s">
        <v>457</v>
      </c>
      <c r="N1910" t="s">
        <v>19</v>
      </c>
      <c r="O1910">
        <v>0</v>
      </c>
      <c r="P1910" t="s">
        <v>20</v>
      </c>
      <c r="Q1910" t="s">
        <v>21</v>
      </c>
      <c r="R1910" t="s">
        <v>2561</v>
      </c>
      <c r="S1910" t="s">
        <v>780</v>
      </c>
      <c r="U1910" t="s">
        <v>2561</v>
      </c>
      <c r="V1910">
        <v>43340</v>
      </c>
    </row>
    <row r="1911" spans="1:22" ht="15.75" customHeight="1" x14ac:dyDescent="0.2">
      <c r="A1911">
        <v>43340.443059293983</v>
      </c>
      <c r="B1911" t="s">
        <v>36</v>
      </c>
      <c r="C1911" t="s">
        <v>3546</v>
      </c>
      <c r="D1911">
        <v>86</v>
      </c>
      <c r="E1911">
        <v>2</v>
      </c>
      <c r="F1911">
        <v>4</v>
      </c>
      <c r="G1911" s="4" t="s">
        <v>34</v>
      </c>
      <c r="H1911" t="s">
        <v>26</v>
      </c>
      <c r="I1911" t="s">
        <v>0</v>
      </c>
      <c r="K1911" t="s">
        <v>27</v>
      </c>
      <c r="L1911" t="s">
        <v>57</v>
      </c>
      <c r="M1911" t="s">
        <v>457</v>
      </c>
      <c r="N1911" t="s">
        <v>19</v>
      </c>
      <c r="O1911">
        <v>0</v>
      </c>
      <c r="P1911" t="s">
        <v>20</v>
      </c>
      <c r="Q1911" t="s">
        <v>21</v>
      </c>
      <c r="R1911" t="s">
        <v>2561</v>
      </c>
      <c r="S1911" t="s">
        <v>780</v>
      </c>
      <c r="U1911" t="s">
        <v>2561</v>
      </c>
      <c r="V1911">
        <v>43340</v>
      </c>
    </row>
    <row r="1912" spans="1:22" ht="15.75" customHeight="1" x14ac:dyDescent="0.2">
      <c r="A1912">
        <v>43340.444200208338</v>
      </c>
      <c r="B1912" t="s">
        <v>36</v>
      </c>
      <c r="C1912" t="s">
        <v>3547</v>
      </c>
      <c r="D1912">
        <v>66</v>
      </c>
      <c r="E1912">
        <v>11</v>
      </c>
      <c r="F1912">
        <v>4</v>
      </c>
      <c r="G1912" s="4" t="s">
        <v>34</v>
      </c>
      <c r="H1912" t="s">
        <v>26</v>
      </c>
      <c r="I1912" t="s">
        <v>0</v>
      </c>
      <c r="K1912" t="s">
        <v>27</v>
      </c>
      <c r="L1912" t="s">
        <v>57</v>
      </c>
      <c r="M1912" t="s">
        <v>457</v>
      </c>
      <c r="N1912" t="s">
        <v>19</v>
      </c>
      <c r="O1912">
        <v>0</v>
      </c>
      <c r="P1912" t="s">
        <v>20</v>
      </c>
      <c r="Q1912" t="s">
        <v>21</v>
      </c>
      <c r="R1912" t="s">
        <v>2561</v>
      </c>
      <c r="S1912" t="s">
        <v>780</v>
      </c>
      <c r="U1912" t="s">
        <v>2561</v>
      </c>
      <c r="V1912">
        <v>43340</v>
      </c>
    </row>
    <row r="1913" spans="1:22" ht="15.75" customHeight="1" x14ac:dyDescent="0.2">
      <c r="A1913">
        <v>43340.445601608793</v>
      </c>
      <c r="B1913" t="s">
        <v>15</v>
      </c>
      <c r="C1913" t="s">
        <v>3548</v>
      </c>
      <c r="D1913">
        <v>76</v>
      </c>
      <c r="E1913">
        <v>11</v>
      </c>
      <c r="F1913">
        <v>4</v>
      </c>
      <c r="G1913" s="4" t="s">
        <v>34</v>
      </c>
      <c r="H1913" t="s">
        <v>26</v>
      </c>
      <c r="I1913" t="s">
        <v>0</v>
      </c>
      <c r="K1913" t="s">
        <v>27</v>
      </c>
      <c r="L1913" t="s">
        <v>17</v>
      </c>
      <c r="M1913" t="s">
        <v>289</v>
      </c>
      <c r="N1913" t="s">
        <v>19</v>
      </c>
      <c r="O1913">
        <v>0</v>
      </c>
      <c r="P1913" t="s">
        <v>20</v>
      </c>
      <c r="Q1913" t="s">
        <v>21</v>
      </c>
      <c r="R1913" t="s">
        <v>2561</v>
      </c>
      <c r="S1913" t="s">
        <v>780</v>
      </c>
      <c r="U1913" t="s">
        <v>2561</v>
      </c>
      <c r="V1913">
        <v>43340</v>
      </c>
    </row>
    <row r="1914" spans="1:22" ht="15.75" customHeight="1" x14ac:dyDescent="0.2">
      <c r="A1914">
        <v>43340.446903888893</v>
      </c>
      <c r="B1914" t="s">
        <v>15</v>
      </c>
      <c r="C1914" t="s">
        <v>3549</v>
      </c>
      <c r="D1914">
        <v>60</v>
      </c>
      <c r="E1914">
        <v>11</v>
      </c>
      <c r="F1914">
        <v>4</v>
      </c>
      <c r="G1914" s="4" t="s">
        <v>34</v>
      </c>
      <c r="H1914" t="s">
        <v>26</v>
      </c>
      <c r="I1914" t="s">
        <v>0</v>
      </c>
      <c r="K1914" t="s">
        <v>27</v>
      </c>
      <c r="L1914" t="s">
        <v>17</v>
      </c>
      <c r="M1914" t="s">
        <v>289</v>
      </c>
      <c r="N1914" t="s">
        <v>19</v>
      </c>
      <c r="O1914">
        <v>0</v>
      </c>
      <c r="P1914" t="s">
        <v>20</v>
      </c>
      <c r="Q1914" t="s">
        <v>21</v>
      </c>
      <c r="R1914" t="s">
        <v>2561</v>
      </c>
      <c r="S1914" t="s">
        <v>780</v>
      </c>
      <c r="U1914" t="s">
        <v>2561</v>
      </c>
      <c r="V1914">
        <v>43340</v>
      </c>
    </row>
    <row r="1915" spans="1:22" ht="15.75" customHeight="1" x14ac:dyDescent="0.2">
      <c r="A1915">
        <v>43340.447903437496</v>
      </c>
      <c r="B1915" t="s">
        <v>22</v>
      </c>
      <c r="C1915" t="s">
        <v>3550</v>
      </c>
      <c r="D1915">
        <v>22</v>
      </c>
      <c r="E1915">
        <v>11</v>
      </c>
      <c r="F1915">
        <v>4</v>
      </c>
      <c r="G1915" s="4" t="s">
        <v>34</v>
      </c>
      <c r="H1915" t="s">
        <v>26</v>
      </c>
      <c r="I1915" t="s">
        <v>0</v>
      </c>
      <c r="K1915" t="s">
        <v>27</v>
      </c>
      <c r="L1915" t="s">
        <v>57</v>
      </c>
      <c r="M1915" t="s">
        <v>457</v>
      </c>
      <c r="N1915" t="s">
        <v>19</v>
      </c>
      <c r="O1915">
        <v>0</v>
      </c>
      <c r="P1915" t="s">
        <v>20</v>
      </c>
      <c r="Q1915" t="s">
        <v>21</v>
      </c>
      <c r="R1915" t="s">
        <v>2561</v>
      </c>
      <c r="S1915" t="s">
        <v>780</v>
      </c>
      <c r="U1915" t="s">
        <v>2561</v>
      </c>
      <c r="V1915">
        <v>43340</v>
      </c>
    </row>
    <row r="1916" spans="1:22" ht="15.75" customHeight="1" x14ac:dyDescent="0.2">
      <c r="A1916">
        <v>43340.449537534718</v>
      </c>
      <c r="B1916" t="s">
        <v>36</v>
      </c>
      <c r="C1916" t="s">
        <v>3551</v>
      </c>
      <c r="D1916">
        <v>57</v>
      </c>
      <c r="E1916" t="s">
        <v>3552</v>
      </c>
      <c r="F1916">
        <v>4</v>
      </c>
      <c r="G1916" s="4" t="s">
        <v>34</v>
      </c>
      <c r="H1916" t="s">
        <v>26</v>
      </c>
      <c r="I1916" t="s">
        <v>0</v>
      </c>
      <c r="K1916" t="s">
        <v>27</v>
      </c>
      <c r="L1916" t="s">
        <v>57</v>
      </c>
      <c r="M1916" t="s">
        <v>457</v>
      </c>
      <c r="N1916" t="s">
        <v>19</v>
      </c>
      <c r="O1916">
        <v>0</v>
      </c>
      <c r="P1916" t="s">
        <v>20</v>
      </c>
      <c r="Q1916" t="s">
        <v>21</v>
      </c>
      <c r="R1916" t="s">
        <v>2561</v>
      </c>
      <c r="S1916" t="s">
        <v>780</v>
      </c>
      <c r="U1916" t="s">
        <v>2561</v>
      </c>
      <c r="V1916">
        <v>43340</v>
      </c>
    </row>
    <row r="1917" spans="1:22" ht="15.75" customHeight="1" x14ac:dyDescent="0.2">
      <c r="A1917">
        <v>43340.450750312499</v>
      </c>
      <c r="B1917" t="s">
        <v>15</v>
      </c>
      <c r="C1917" t="s">
        <v>3553</v>
      </c>
      <c r="D1917">
        <v>52</v>
      </c>
      <c r="E1917" t="s">
        <v>3552</v>
      </c>
      <c r="F1917">
        <v>4</v>
      </c>
      <c r="G1917" s="4" t="s">
        <v>34</v>
      </c>
      <c r="H1917" t="s">
        <v>26</v>
      </c>
      <c r="I1917" t="s">
        <v>0</v>
      </c>
      <c r="K1917" t="s">
        <v>27</v>
      </c>
      <c r="L1917" t="s">
        <v>57</v>
      </c>
      <c r="M1917" t="s">
        <v>457</v>
      </c>
      <c r="N1917" t="s">
        <v>19</v>
      </c>
      <c r="O1917">
        <v>0</v>
      </c>
      <c r="P1917" t="s">
        <v>20</v>
      </c>
      <c r="Q1917" t="s">
        <v>21</v>
      </c>
      <c r="R1917" t="s">
        <v>2561</v>
      </c>
      <c r="S1917" t="s">
        <v>780</v>
      </c>
      <c r="U1917" t="s">
        <v>2561</v>
      </c>
      <c r="V1917">
        <v>43340</v>
      </c>
    </row>
    <row r="1918" spans="1:22" ht="15.75" customHeight="1" x14ac:dyDescent="0.2">
      <c r="A1918">
        <v>43340.451926747686</v>
      </c>
      <c r="B1918" t="s">
        <v>22</v>
      </c>
      <c r="C1918" t="s">
        <v>3554</v>
      </c>
      <c r="D1918">
        <v>23</v>
      </c>
      <c r="E1918" t="s">
        <v>3552</v>
      </c>
      <c r="F1918">
        <v>4</v>
      </c>
      <c r="G1918" s="4" t="s">
        <v>34</v>
      </c>
      <c r="H1918" t="s">
        <v>26</v>
      </c>
      <c r="I1918" t="s">
        <v>0</v>
      </c>
      <c r="K1918" t="s">
        <v>27</v>
      </c>
      <c r="L1918" t="s">
        <v>57</v>
      </c>
      <c r="M1918" t="s">
        <v>457</v>
      </c>
      <c r="N1918" t="s">
        <v>19</v>
      </c>
      <c r="O1918">
        <v>0</v>
      </c>
      <c r="P1918" t="s">
        <v>20</v>
      </c>
      <c r="Q1918" t="s">
        <v>21</v>
      </c>
      <c r="R1918" t="s">
        <v>2561</v>
      </c>
      <c r="S1918" t="s">
        <v>780</v>
      </c>
      <c r="U1918" t="s">
        <v>2561</v>
      </c>
      <c r="V1918">
        <v>43340</v>
      </c>
    </row>
    <row r="1919" spans="1:22" ht="15.75" customHeight="1" x14ac:dyDescent="0.2">
      <c r="A1919">
        <v>43340.457002465278</v>
      </c>
      <c r="B1919" t="s">
        <v>22</v>
      </c>
      <c r="C1919" t="s">
        <v>3555</v>
      </c>
      <c r="D1919">
        <v>43</v>
      </c>
      <c r="E1919" t="s">
        <v>3405</v>
      </c>
      <c r="F1919">
        <v>4</v>
      </c>
      <c r="G1919" s="4" t="s">
        <v>34</v>
      </c>
      <c r="H1919" t="s">
        <v>26</v>
      </c>
      <c r="I1919" t="s">
        <v>0</v>
      </c>
      <c r="K1919" t="s">
        <v>27</v>
      </c>
      <c r="L1919" t="s">
        <v>57</v>
      </c>
      <c r="M1919" t="s">
        <v>457</v>
      </c>
      <c r="N1919" t="s">
        <v>19</v>
      </c>
      <c r="O1919">
        <v>0</v>
      </c>
      <c r="P1919" t="s">
        <v>20</v>
      </c>
      <c r="Q1919" t="s">
        <v>21</v>
      </c>
      <c r="R1919" t="s">
        <v>2561</v>
      </c>
      <c r="S1919" t="s">
        <v>780</v>
      </c>
      <c r="U1919" t="s">
        <v>2561</v>
      </c>
      <c r="V1919">
        <v>43340</v>
      </c>
    </row>
    <row r="1920" spans="1:22" ht="15.75" customHeight="1" x14ac:dyDescent="0.2">
      <c r="A1920">
        <v>43340.458440856484</v>
      </c>
      <c r="B1920" t="s">
        <v>15</v>
      </c>
      <c r="C1920" t="s">
        <v>3556</v>
      </c>
      <c r="D1920">
        <v>54</v>
      </c>
      <c r="E1920" t="s">
        <v>3405</v>
      </c>
      <c r="F1920">
        <v>4</v>
      </c>
      <c r="G1920" s="4" t="s">
        <v>34</v>
      </c>
      <c r="H1920" t="s">
        <v>26</v>
      </c>
      <c r="I1920" t="s">
        <v>0</v>
      </c>
      <c r="K1920" t="s">
        <v>27</v>
      </c>
      <c r="L1920" t="s">
        <v>28</v>
      </c>
      <c r="M1920" t="s">
        <v>182</v>
      </c>
      <c r="N1920" t="s">
        <v>39</v>
      </c>
      <c r="O1920">
        <v>3000</v>
      </c>
      <c r="P1920" t="s">
        <v>20</v>
      </c>
      <c r="Q1920" t="s">
        <v>95</v>
      </c>
      <c r="R1920" t="s">
        <v>2561</v>
      </c>
      <c r="S1920" t="s">
        <v>780</v>
      </c>
      <c r="U1920" t="s">
        <v>2561</v>
      </c>
      <c r="V1920">
        <v>43340</v>
      </c>
    </row>
    <row r="1921" spans="1:22" ht="15.75" customHeight="1" x14ac:dyDescent="0.2">
      <c r="A1921">
        <v>43340.459687951385</v>
      </c>
      <c r="B1921" t="s">
        <v>22</v>
      </c>
      <c r="C1921" t="s">
        <v>3557</v>
      </c>
      <c r="D1921">
        <v>22</v>
      </c>
      <c r="E1921" t="s">
        <v>3405</v>
      </c>
      <c r="F1921">
        <v>4</v>
      </c>
      <c r="G1921" s="4" t="s">
        <v>34</v>
      </c>
      <c r="H1921" t="s">
        <v>26</v>
      </c>
      <c r="I1921" t="s">
        <v>0</v>
      </c>
      <c r="K1921" t="s">
        <v>27</v>
      </c>
      <c r="L1921" t="s">
        <v>57</v>
      </c>
      <c r="M1921" t="s">
        <v>457</v>
      </c>
      <c r="N1921" t="s">
        <v>19</v>
      </c>
      <c r="O1921">
        <v>0</v>
      </c>
      <c r="P1921" t="s">
        <v>20</v>
      </c>
      <c r="Q1921" t="s">
        <v>21</v>
      </c>
      <c r="R1921" t="s">
        <v>2561</v>
      </c>
      <c r="S1921" t="s">
        <v>780</v>
      </c>
      <c r="U1921" t="s">
        <v>2561</v>
      </c>
      <c r="V1921">
        <v>43340</v>
      </c>
    </row>
    <row r="1922" spans="1:22" ht="15.75" customHeight="1" x14ac:dyDescent="0.2">
      <c r="A1922">
        <v>43340.465822129627</v>
      </c>
      <c r="B1922" t="s">
        <v>15</v>
      </c>
      <c r="C1922" t="s">
        <v>3558</v>
      </c>
      <c r="D1922">
        <v>53</v>
      </c>
      <c r="E1922" t="s">
        <v>3559</v>
      </c>
      <c r="F1922">
        <v>4</v>
      </c>
      <c r="G1922" s="4" t="s">
        <v>34</v>
      </c>
      <c r="H1922" t="s">
        <v>26</v>
      </c>
      <c r="I1922" t="s">
        <v>0</v>
      </c>
      <c r="K1922" t="s">
        <v>27</v>
      </c>
      <c r="L1922" t="s">
        <v>57</v>
      </c>
      <c r="M1922" t="s">
        <v>457</v>
      </c>
      <c r="N1922" t="s">
        <v>19</v>
      </c>
      <c r="O1922">
        <v>0</v>
      </c>
      <c r="P1922" t="s">
        <v>20</v>
      </c>
      <c r="Q1922" t="s">
        <v>21</v>
      </c>
      <c r="R1922" t="s">
        <v>2561</v>
      </c>
      <c r="S1922" t="s">
        <v>780</v>
      </c>
      <c r="U1922" t="s">
        <v>2561</v>
      </c>
      <c r="V1922">
        <v>43340</v>
      </c>
    </row>
    <row r="1923" spans="1:22" ht="15.75" customHeight="1" x14ac:dyDescent="0.2">
      <c r="A1923">
        <v>43340.46678609954</v>
      </c>
      <c r="B1923" t="s">
        <v>36</v>
      </c>
      <c r="C1923" t="s">
        <v>3560</v>
      </c>
      <c r="D1923">
        <v>48</v>
      </c>
      <c r="E1923" t="s">
        <v>3559</v>
      </c>
      <c r="F1923">
        <v>4</v>
      </c>
      <c r="G1923" s="4" t="s">
        <v>34</v>
      </c>
      <c r="H1923" t="s">
        <v>26</v>
      </c>
      <c r="I1923" t="s">
        <v>0</v>
      </c>
      <c r="K1923" t="s">
        <v>27</v>
      </c>
      <c r="L1923" t="s">
        <v>57</v>
      </c>
      <c r="M1923" t="s">
        <v>457</v>
      </c>
      <c r="N1923" t="s">
        <v>51</v>
      </c>
      <c r="O1923">
        <v>0</v>
      </c>
      <c r="P1923" t="s">
        <v>20</v>
      </c>
      <c r="Q1923" t="s">
        <v>21</v>
      </c>
      <c r="R1923" t="s">
        <v>2561</v>
      </c>
      <c r="S1923" t="s">
        <v>780</v>
      </c>
      <c r="U1923" t="s">
        <v>2561</v>
      </c>
      <c r="V1923">
        <v>43340</v>
      </c>
    </row>
    <row r="1924" spans="1:22" ht="15.75" customHeight="1" x14ac:dyDescent="0.2">
      <c r="A1924">
        <v>43340.467768449074</v>
      </c>
      <c r="B1924" t="s">
        <v>15</v>
      </c>
      <c r="C1924" t="s">
        <v>3561</v>
      </c>
      <c r="D1924">
        <v>24</v>
      </c>
      <c r="E1924" t="s">
        <v>3559</v>
      </c>
      <c r="F1924">
        <v>4</v>
      </c>
      <c r="G1924" s="4" t="s">
        <v>34</v>
      </c>
      <c r="H1924" t="s">
        <v>26</v>
      </c>
      <c r="I1924" t="s">
        <v>0</v>
      </c>
      <c r="K1924" t="s">
        <v>27</v>
      </c>
      <c r="L1924" t="s">
        <v>57</v>
      </c>
      <c r="M1924" t="s">
        <v>457</v>
      </c>
      <c r="N1924" t="s">
        <v>19</v>
      </c>
      <c r="O1924">
        <v>0</v>
      </c>
      <c r="P1924" t="s">
        <v>20</v>
      </c>
      <c r="Q1924" t="s">
        <v>21</v>
      </c>
      <c r="R1924" t="s">
        <v>2561</v>
      </c>
      <c r="S1924" t="s">
        <v>780</v>
      </c>
      <c r="U1924" t="s">
        <v>2561</v>
      </c>
      <c r="V1924">
        <v>43340</v>
      </c>
    </row>
    <row r="1925" spans="1:22" ht="15.75" customHeight="1" x14ac:dyDescent="0.2">
      <c r="A1925">
        <v>43340.468876886574</v>
      </c>
      <c r="B1925" t="s">
        <v>15</v>
      </c>
      <c r="C1925" t="s">
        <v>3562</v>
      </c>
      <c r="D1925">
        <v>22</v>
      </c>
      <c r="E1925" t="s">
        <v>3559</v>
      </c>
      <c r="F1925">
        <v>4</v>
      </c>
      <c r="G1925" s="4" t="s">
        <v>34</v>
      </c>
      <c r="H1925" t="s">
        <v>26</v>
      </c>
      <c r="I1925" t="s">
        <v>0</v>
      </c>
      <c r="K1925" t="s">
        <v>27</v>
      </c>
      <c r="L1925" t="s">
        <v>57</v>
      </c>
      <c r="M1925" t="s">
        <v>457</v>
      </c>
      <c r="N1925" t="s">
        <v>19</v>
      </c>
      <c r="O1925">
        <v>0</v>
      </c>
      <c r="P1925" t="s">
        <v>20</v>
      </c>
      <c r="Q1925" t="s">
        <v>21</v>
      </c>
      <c r="R1925" t="s">
        <v>2561</v>
      </c>
      <c r="S1925" t="s">
        <v>780</v>
      </c>
      <c r="U1925" t="s">
        <v>2561</v>
      </c>
      <c r="V1925">
        <v>43340</v>
      </c>
    </row>
    <row r="1926" spans="1:22" ht="15.75" customHeight="1" x14ac:dyDescent="0.2">
      <c r="A1926">
        <v>43340.470034039347</v>
      </c>
      <c r="B1926" t="s">
        <v>36</v>
      </c>
      <c r="C1926" t="s">
        <v>3563</v>
      </c>
      <c r="D1926">
        <v>85</v>
      </c>
      <c r="E1926" t="s">
        <v>1223</v>
      </c>
      <c r="F1926">
        <v>4</v>
      </c>
      <c r="G1926" s="4" t="s">
        <v>34</v>
      </c>
      <c r="H1926" t="s">
        <v>26</v>
      </c>
      <c r="I1926" t="s">
        <v>0</v>
      </c>
      <c r="K1926" t="s">
        <v>27</v>
      </c>
      <c r="L1926" t="s">
        <v>57</v>
      </c>
      <c r="M1926" t="s">
        <v>457</v>
      </c>
      <c r="N1926" t="s">
        <v>19</v>
      </c>
      <c r="O1926">
        <v>0</v>
      </c>
      <c r="P1926" t="s">
        <v>20</v>
      </c>
      <c r="Q1926" t="s">
        <v>21</v>
      </c>
      <c r="R1926" t="s">
        <v>2561</v>
      </c>
      <c r="S1926" t="s">
        <v>780</v>
      </c>
      <c r="U1926" t="s">
        <v>2561</v>
      </c>
      <c r="V1926">
        <v>43340</v>
      </c>
    </row>
    <row r="1927" spans="1:22" ht="15.75" customHeight="1" x14ac:dyDescent="0.2">
      <c r="A1927">
        <v>43340.471126388889</v>
      </c>
      <c r="B1927" t="s">
        <v>36</v>
      </c>
      <c r="C1927" t="s">
        <v>3564</v>
      </c>
      <c r="D1927">
        <v>61</v>
      </c>
      <c r="E1927" t="s">
        <v>1223</v>
      </c>
      <c r="F1927">
        <v>4</v>
      </c>
      <c r="G1927" s="4" t="s">
        <v>34</v>
      </c>
      <c r="H1927" t="s">
        <v>26</v>
      </c>
      <c r="I1927" t="s">
        <v>0</v>
      </c>
      <c r="K1927" t="s">
        <v>27</v>
      </c>
      <c r="L1927" t="s">
        <v>57</v>
      </c>
      <c r="M1927" t="s">
        <v>457</v>
      </c>
      <c r="N1927" t="s">
        <v>19</v>
      </c>
      <c r="O1927">
        <v>0</v>
      </c>
      <c r="P1927" t="s">
        <v>20</v>
      </c>
      <c r="Q1927" t="s">
        <v>21</v>
      </c>
      <c r="R1927" t="s">
        <v>2561</v>
      </c>
      <c r="S1927" t="s">
        <v>780</v>
      </c>
      <c r="U1927" t="s">
        <v>2561</v>
      </c>
      <c r="V1927">
        <v>43340</v>
      </c>
    </row>
    <row r="1928" spans="1:22" ht="15.75" customHeight="1" x14ac:dyDescent="0.2">
      <c r="A1928">
        <v>43340.472271643521</v>
      </c>
      <c r="B1928" t="s">
        <v>15</v>
      </c>
      <c r="C1928" t="s">
        <v>3565</v>
      </c>
      <c r="D1928">
        <v>64</v>
      </c>
      <c r="E1928" t="s">
        <v>1223</v>
      </c>
      <c r="F1928">
        <v>4</v>
      </c>
      <c r="G1928" s="4" t="s">
        <v>34</v>
      </c>
      <c r="H1928" t="s">
        <v>26</v>
      </c>
      <c r="I1928" t="s">
        <v>0</v>
      </c>
      <c r="K1928" t="s">
        <v>27</v>
      </c>
      <c r="L1928" t="s">
        <v>28</v>
      </c>
      <c r="M1928" t="s">
        <v>94</v>
      </c>
      <c r="N1928" t="s">
        <v>39</v>
      </c>
      <c r="O1928">
        <v>1000</v>
      </c>
      <c r="P1928" t="s">
        <v>20</v>
      </c>
      <c r="Q1928" t="s">
        <v>21</v>
      </c>
      <c r="R1928" t="s">
        <v>2561</v>
      </c>
      <c r="S1928" t="s">
        <v>780</v>
      </c>
      <c r="U1928" t="s">
        <v>2561</v>
      </c>
      <c r="V1928">
        <v>43340</v>
      </c>
    </row>
    <row r="1929" spans="1:22" ht="15.75" customHeight="1" x14ac:dyDescent="0.2">
      <c r="A1929">
        <v>43340.473363888887</v>
      </c>
      <c r="B1929" t="s">
        <v>15</v>
      </c>
      <c r="C1929" t="s">
        <v>3566</v>
      </c>
      <c r="D1929">
        <v>75</v>
      </c>
      <c r="E1929" t="s">
        <v>2798</v>
      </c>
      <c r="F1929">
        <v>4</v>
      </c>
      <c r="G1929" s="4" t="s">
        <v>34</v>
      </c>
      <c r="H1929" t="s">
        <v>26</v>
      </c>
      <c r="I1929" t="s">
        <v>0</v>
      </c>
      <c r="K1929" t="s">
        <v>27</v>
      </c>
      <c r="L1929" t="s">
        <v>17</v>
      </c>
      <c r="M1929" t="s">
        <v>289</v>
      </c>
      <c r="N1929" t="s">
        <v>19</v>
      </c>
      <c r="O1929">
        <v>0</v>
      </c>
      <c r="P1929" t="s">
        <v>20</v>
      </c>
      <c r="Q1929" t="s">
        <v>21</v>
      </c>
      <c r="R1929" t="s">
        <v>2561</v>
      </c>
      <c r="S1929" t="s">
        <v>780</v>
      </c>
      <c r="U1929" t="s">
        <v>2561</v>
      </c>
      <c r="V1929">
        <v>43340</v>
      </c>
    </row>
    <row r="1930" spans="1:22" ht="15.75" customHeight="1" x14ac:dyDescent="0.2">
      <c r="A1930">
        <v>43340.474291805556</v>
      </c>
      <c r="B1930" t="s">
        <v>36</v>
      </c>
      <c r="C1930" t="s">
        <v>3567</v>
      </c>
      <c r="D1930">
        <v>78</v>
      </c>
      <c r="E1930" t="s">
        <v>2798</v>
      </c>
      <c r="F1930">
        <v>4</v>
      </c>
      <c r="G1930" s="4" t="s">
        <v>34</v>
      </c>
      <c r="H1930" t="s">
        <v>26</v>
      </c>
      <c r="I1930" t="s">
        <v>0</v>
      </c>
      <c r="K1930" t="s">
        <v>27</v>
      </c>
      <c r="L1930" t="s">
        <v>57</v>
      </c>
      <c r="M1930" t="s">
        <v>457</v>
      </c>
      <c r="N1930" t="s">
        <v>19</v>
      </c>
      <c r="O1930">
        <v>0</v>
      </c>
      <c r="P1930" t="s">
        <v>20</v>
      </c>
      <c r="Q1930" t="s">
        <v>21</v>
      </c>
      <c r="R1930" t="s">
        <v>2561</v>
      </c>
      <c r="S1930" t="s">
        <v>780</v>
      </c>
      <c r="U1930" t="s">
        <v>2561</v>
      </c>
      <c r="V1930">
        <v>43340</v>
      </c>
    </row>
    <row r="1931" spans="1:22" ht="15.75" customHeight="1" x14ac:dyDescent="0.2">
      <c r="A1931">
        <v>43340.475580034719</v>
      </c>
      <c r="B1931" t="s">
        <v>15</v>
      </c>
      <c r="C1931" t="s">
        <v>3568</v>
      </c>
      <c r="D1931">
        <v>71</v>
      </c>
      <c r="E1931">
        <v>2</v>
      </c>
      <c r="F1931">
        <v>4</v>
      </c>
      <c r="G1931" s="4" t="s">
        <v>34</v>
      </c>
      <c r="H1931" t="s">
        <v>26</v>
      </c>
      <c r="I1931" t="s">
        <v>0</v>
      </c>
      <c r="K1931" t="s">
        <v>221</v>
      </c>
      <c r="L1931" t="s">
        <v>28</v>
      </c>
      <c r="M1931" t="s">
        <v>18</v>
      </c>
      <c r="N1931" t="s">
        <v>39</v>
      </c>
      <c r="O1931">
        <v>2000</v>
      </c>
      <c r="P1931" t="s">
        <v>20</v>
      </c>
      <c r="Q1931" t="s">
        <v>21</v>
      </c>
      <c r="R1931" t="s">
        <v>2561</v>
      </c>
      <c r="S1931" t="s">
        <v>780</v>
      </c>
      <c r="U1931" t="s">
        <v>2561</v>
      </c>
      <c r="V1931">
        <v>43340</v>
      </c>
    </row>
    <row r="1932" spans="1:22" ht="15.75" customHeight="1" x14ac:dyDescent="0.2">
      <c r="A1932">
        <v>43340.494058310185</v>
      </c>
      <c r="B1932" t="s">
        <v>22</v>
      </c>
      <c r="C1932" t="s">
        <v>3569</v>
      </c>
      <c r="D1932">
        <v>21</v>
      </c>
      <c r="E1932" t="s">
        <v>462</v>
      </c>
      <c r="F1932">
        <v>4</v>
      </c>
      <c r="G1932" s="4" t="s">
        <v>93</v>
      </c>
      <c r="H1932" t="s">
        <v>26</v>
      </c>
      <c r="I1932" t="s">
        <v>0</v>
      </c>
      <c r="K1932" t="s">
        <v>293</v>
      </c>
      <c r="L1932" t="s">
        <v>17</v>
      </c>
      <c r="M1932" t="s">
        <v>289</v>
      </c>
      <c r="N1932" t="s">
        <v>51</v>
      </c>
      <c r="O1932">
        <v>0</v>
      </c>
      <c r="P1932" t="s">
        <v>20</v>
      </c>
      <c r="Q1932" t="s">
        <v>21</v>
      </c>
      <c r="R1932" t="s">
        <v>896</v>
      </c>
      <c r="S1932" t="s">
        <v>3570</v>
      </c>
      <c r="U1932" t="s">
        <v>3571</v>
      </c>
      <c r="V1932">
        <v>43340</v>
      </c>
    </row>
    <row r="1933" spans="1:22" ht="15.75" customHeight="1" x14ac:dyDescent="0.2">
      <c r="A1933">
        <v>43340.557403599538</v>
      </c>
      <c r="B1933" t="s">
        <v>15</v>
      </c>
      <c r="C1933" t="s">
        <v>3572</v>
      </c>
      <c r="D1933">
        <v>75</v>
      </c>
      <c r="E1933">
        <v>18</v>
      </c>
      <c r="F1933">
        <v>8</v>
      </c>
      <c r="G1933" s="4" t="s">
        <v>93</v>
      </c>
      <c r="H1933" t="s">
        <v>26</v>
      </c>
      <c r="I1933" t="s">
        <v>0</v>
      </c>
      <c r="K1933" t="s">
        <v>27</v>
      </c>
      <c r="L1933" t="s">
        <v>57</v>
      </c>
      <c r="M1933" t="s">
        <v>457</v>
      </c>
      <c r="N1933" t="s">
        <v>19</v>
      </c>
      <c r="O1933">
        <v>0</v>
      </c>
      <c r="P1933" t="s">
        <v>20</v>
      </c>
      <c r="Q1933" t="s">
        <v>21</v>
      </c>
      <c r="R1933" t="s">
        <v>3573</v>
      </c>
      <c r="U1933" t="s">
        <v>3574</v>
      </c>
      <c r="V1933">
        <v>43340</v>
      </c>
    </row>
    <row r="1934" spans="1:22" ht="15.75" customHeight="1" x14ac:dyDescent="0.2">
      <c r="A1934">
        <v>43340.561510798609</v>
      </c>
      <c r="B1934" t="s">
        <v>36</v>
      </c>
      <c r="C1934" t="s">
        <v>3575</v>
      </c>
      <c r="D1934">
        <v>72</v>
      </c>
      <c r="E1934">
        <v>18</v>
      </c>
      <c r="F1934">
        <v>8</v>
      </c>
      <c r="G1934" s="4" t="s">
        <v>93</v>
      </c>
      <c r="H1934" t="s">
        <v>26</v>
      </c>
      <c r="I1934" t="s">
        <v>0</v>
      </c>
      <c r="K1934" t="s">
        <v>27</v>
      </c>
      <c r="L1934" t="s">
        <v>57</v>
      </c>
      <c r="M1934" t="s">
        <v>457</v>
      </c>
      <c r="N1934" t="s">
        <v>19</v>
      </c>
      <c r="O1934">
        <v>0</v>
      </c>
      <c r="P1934" t="s">
        <v>20</v>
      </c>
      <c r="Q1934" t="s">
        <v>21</v>
      </c>
      <c r="R1934" t="s">
        <v>3576</v>
      </c>
      <c r="S1934" t="s">
        <v>3577</v>
      </c>
      <c r="U1934" t="s">
        <v>3574</v>
      </c>
      <c r="V1934">
        <v>43340</v>
      </c>
    </row>
    <row r="1935" spans="1:22" ht="15.75" customHeight="1" x14ac:dyDescent="0.2">
      <c r="A1935">
        <v>43340.565373043981</v>
      </c>
      <c r="B1935" t="s">
        <v>15</v>
      </c>
      <c r="C1935" t="s">
        <v>3578</v>
      </c>
      <c r="D1935">
        <v>49</v>
      </c>
      <c r="E1935" t="s">
        <v>709</v>
      </c>
      <c r="F1935">
        <v>8</v>
      </c>
      <c r="G1935" s="4" t="s">
        <v>93</v>
      </c>
      <c r="H1935" t="s">
        <v>26</v>
      </c>
      <c r="I1935" t="s">
        <v>0</v>
      </c>
      <c r="K1935" t="s">
        <v>27</v>
      </c>
      <c r="L1935" t="s">
        <v>57</v>
      </c>
      <c r="M1935" t="s">
        <v>289</v>
      </c>
      <c r="N1935" t="s">
        <v>19</v>
      </c>
      <c r="O1935">
        <v>0</v>
      </c>
      <c r="P1935" t="s">
        <v>20</v>
      </c>
      <c r="Q1935" t="s">
        <v>21</v>
      </c>
      <c r="R1935" t="s">
        <v>3576</v>
      </c>
      <c r="S1935" t="s">
        <v>3579</v>
      </c>
      <c r="U1935" t="s">
        <v>3574</v>
      </c>
      <c r="V1935">
        <v>43340</v>
      </c>
    </row>
    <row r="1936" spans="1:22" ht="15.75" customHeight="1" x14ac:dyDescent="0.2">
      <c r="A1936">
        <v>43340.568089884255</v>
      </c>
      <c r="B1936" t="s">
        <v>36</v>
      </c>
      <c r="C1936" t="s">
        <v>3580</v>
      </c>
      <c r="D1936">
        <v>50</v>
      </c>
      <c r="E1936">
        <v>18</v>
      </c>
      <c r="F1936">
        <v>8</v>
      </c>
      <c r="G1936" s="4" t="s">
        <v>93</v>
      </c>
      <c r="H1936" t="s">
        <v>26</v>
      </c>
      <c r="I1936" t="s">
        <v>0</v>
      </c>
      <c r="K1936" t="s">
        <v>50</v>
      </c>
      <c r="L1936" t="s">
        <v>57</v>
      </c>
      <c r="M1936" t="s">
        <v>457</v>
      </c>
      <c r="N1936" t="s">
        <v>19</v>
      </c>
      <c r="O1936">
        <v>0</v>
      </c>
      <c r="P1936" t="s">
        <v>20</v>
      </c>
      <c r="Q1936" t="s">
        <v>21</v>
      </c>
      <c r="R1936" t="s">
        <v>3576</v>
      </c>
      <c r="S1936" t="s">
        <v>3579</v>
      </c>
      <c r="U1936" t="s">
        <v>3574</v>
      </c>
      <c r="V1936">
        <v>43340</v>
      </c>
    </row>
    <row r="1937" spans="1:22" ht="15.75" customHeight="1" x14ac:dyDescent="0.2">
      <c r="A1937">
        <v>43340.570604953704</v>
      </c>
      <c r="B1937" t="s">
        <v>22</v>
      </c>
      <c r="C1937" t="s">
        <v>3581</v>
      </c>
      <c r="D1937">
        <v>24</v>
      </c>
      <c r="E1937">
        <v>18</v>
      </c>
      <c r="F1937">
        <v>8</v>
      </c>
      <c r="G1937" s="4" t="s">
        <v>93</v>
      </c>
      <c r="H1937" t="s">
        <v>26</v>
      </c>
      <c r="I1937" t="s">
        <v>0</v>
      </c>
      <c r="K1937" t="s">
        <v>293</v>
      </c>
      <c r="L1937" t="s">
        <v>57</v>
      </c>
      <c r="M1937" t="s">
        <v>457</v>
      </c>
      <c r="N1937" t="s">
        <v>19</v>
      </c>
      <c r="O1937">
        <v>0</v>
      </c>
      <c r="P1937" t="s">
        <v>20</v>
      </c>
      <c r="Q1937" t="s">
        <v>21</v>
      </c>
      <c r="R1937" t="s">
        <v>3576</v>
      </c>
      <c r="S1937" t="s">
        <v>3579</v>
      </c>
      <c r="U1937" t="s">
        <v>3574</v>
      </c>
      <c r="V1937">
        <v>43340</v>
      </c>
    </row>
    <row r="1938" spans="1:22" ht="15.75" customHeight="1" x14ac:dyDescent="0.2">
      <c r="A1938">
        <v>43340.573137800922</v>
      </c>
      <c r="B1938" t="s">
        <v>36</v>
      </c>
      <c r="C1938" t="s">
        <v>3582</v>
      </c>
      <c r="D1938">
        <v>46</v>
      </c>
      <c r="E1938">
        <v>18</v>
      </c>
      <c r="F1938">
        <v>8</v>
      </c>
      <c r="G1938" s="4" t="s">
        <v>93</v>
      </c>
      <c r="H1938" t="s">
        <v>26</v>
      </c>
      <c r="I1938" t="s">
        <v>0</v>
      </c>
      <c r="K1938" t="s">
        <v>103</v>
      </c>
      <c r="L1938" t="s">
        <v>57</v>
      </c>
      <c r="M1938" t="s">
        <v>457</v>
      </c>
      <c r="N1938" t="s">
        <v>19</v>
      </c>
      <c r="O1938">
        <v>0</v>
      </c>
      <c r="P1938" t="s">
        <v>20</v>
      </c>
      <c r="Q1938" t="s">
        <v>21</v>
      </c>
      <c r="R1938" t="s">
        <v>3576</v>
      </c>
      <c r="S1938" t="s">
        <v>3579</v>
      </c>
      <c r="U1938" t="s">
        <v>3583</v>
      </c>
      <c r="V1938">
        <v>43340</v>
      </c>
    </row>
    <row r="1939" spans="1:22" ht="15.75" customHeight="1" x14ac:dyDescent="0.2">
      <c r="A1939">
        <v>43340.576125231484</v>
      </c>
      <c r="B1939" t="s">
        <v>22</v>
      </c>
      <c r="C1939" t="s">
        <v>3584</v>
      </c>
      <c r="D1939">
        <v>38</v>
      </c>
      <c r="E1939" t="s">
        <v>281</v>
      </c>
      <c r="F1939">
        <v>8</v>
      </c>
      <c r="G1939" s="4" t="s">
        <v>93</v>
      </c>
      <c r="H1939" t="s">
        <v>26</v>
      </c>
      <c r="I1939" t="s">
        <v>0</v>
      </c>
      <c r="K1939" t="s">
        <v>103</v>
      </c>
      <c r="L1939" t="s">
        <v>57</v>
      </c>
      <c r="M1939" t="s">
        <v>457</v>
      </c>
      <c r="N1939" t="s">
        <v>19</v>
      </c>
      <c r="O1939">
        <v>0</v>
      </c>
      <c r="P1939" t="s">
        <v>20</v>
      </c>
      <c r="Q1939" t="s">
        <v>21</v>
      </c>
      <c r="R1939" t="s">
        <v>3585</v>
      </c>
      <c r="S1939" t="s">
        <v>3579</v>
      </c>
      <c r="U1939" t="s">
        <v>3586</v>
      </c>
      <c r="V1939">
        <v>43340</v>
      </c>
    </row>
    <row r="1940" spans="1:22" ht="15.75" customHeight="1" x14ac:dyDescent="0.2">
      <c r="A1940">
        <v>43340.587870497686</v>
      </c>
      <c r="B1940" t="s">
        <v>36</v>
      </c>
      <c r="C1940" t="s">
        <v>3587</v>
      </c>
      <c r="D1940">
        <v>53</v>
      </c>
      <c r="E1940" t="s">
        <v>3588</v>
      </c>
      <c r="F1940">
        <v>3</v>
      </c>
      <c r="G1940" s="4" t="s">
        <v>34</v>
      </c>
      <c r="H1940" t="s">
        <v>26</v>
      </c>
      <c r="I1940" t="s">
        <v>0</v>
      </c>
      <c r="K1940" t="s">
        <v>27</v>
      </c>
      <c r="L1940" t="s">
        <v>57</v>
      </c>
      <c r="M1940" t="s">
        <v>457</v>
      </c>
      <c r="N1940" t="s">
        <v>19</v>
      </c>
      <c r="O1940">
        <v>0</v>
      </c>
      <c r="P1940" t="s">
        <v>20</v>
      </c>
      <c r="Q1940" t="s">
        <v>21</v>
      </c>
      <c r="R1940" t="s">
        <v>2561</v>
      </c>
      <c r="S1940" t="s">
        <v>780</v>
      </c>
      <c r="U1940" t="s">
        <v>2561</v>
      </c>
      <c r="V1940">
        <v>43340</v>
      </c>
    </row>
    <row r="1941" spans="1:22" ht="15.75" customHeight="1" x14ac:dyDescent="0.2">
      <c r="A1941">
        <v>43340.589344525462</v>
      </c>
      <c r="B1941" t="s">
        <v>15</v>
      </c>
      <c r="C1941" t="s">
        <v>3589</v>
      </c>
      <c r="D1941">
        <v>47</v>
      </c>
      <c r="E1941" t="s">
        <v>3588</v>
      </c>
      <c r="F1941">
        <v>3</v>
      </c>
      <c r="G1941" s="4" t="s">
        <v>34</v>
      </c>
      <c r="H1941" t="s">
        <v>26</v>
      </c>
      <c r="I1941" t="s">
        <v>0</v>
      </c>
      <c r="K1941" t="s">
        <v>27</v>
      </c>
      <c r="L1941" t="s">
        <v>57</v>
      </c>
      <c r="M1941" t="s">
        <v>457</v>
      </c>
      <c r="N1941" t="s">
        <v>19</v>
      </c>
      <c r="O1941">
        <v>0</v>
      </c>
      <c r="P1941" t="s">
        <v>20</v>
      </c>
      <c r="Q1941" t="s">
        <v>21</v>
      </c>
      <c r="R1941" t="s">
        <v>2561</v>
      </c>
      <c r="S1941" t="s">
        <v>780</v>
      </c>
      <c r="U1941" t="s">
        <v>2561</v>
      </c>
      <c r="V1941">
        <v>43340</v>
      </c>
    </row>
    <row r="1942" spans="1:22" ht="15.75" customHeight="1" x14ac:dyDescent="0.2">
      <c r="A1942">
        <v>43340.59202369213</v>
      </c>
      <c r="B1942" t="s">
        <v>15</v>
      </c>
      <c r="C1942" t="s">
        <v>3590</v>
      </c>
      <c r="D1942">
        <v>31</v>
      </c>
      <c r="E1942" t="s">
        <v>3588</v>
      </c>
      <c r="F1942">
        <v>3</v>
      </c>
      <c r="G1942" s="4" t="s">
        <v>34</v>
      </c>
      <c r="H1942" t="s">
        <v>26</v>
      </c>
      <c r="I1942" t="s">
        <v>0</v>
      </c>
      <c r="K1942" t="s">
        <v>1533</v>
      </c>
      <c r="L1942" t="s">
        <v>57</v>
      </c>
      <c r="M1942" t="s">
        <v>457</v>
      </c>
      <c r="N1942" t="s">
        <v>19</v>
      </c>
      <c r="O1942">
        <v>0</v>
      </c>
      <c r="P1942" t="s">
        <v>20</v>
      </c>
      <c r="Q1942" t="s">
        <v>21</v>
      </c>
      <c r="R1942" t="s">
        <v>2561</v>
      </c>
      <c r="S1942" t="s">
        <v>780</v>
      </c>
      <c r="U1942" t="s">
        <v>2561</v>
      </c>
      <c r="V1942">
        <v>43340</v>
      </c>
    </row>
    <row r="1943" spans="1:22" ht="15.75" customHeight="1" x14ac:dyDescent="0.2">
      <c r="A1943">
        <v>43340.595945787034</v>
      </c>
      <c r="B1943" t="s">
        <v>15</v>
      </c>
      <c r="C1943" t="s">
        <v>3591</v>
      </c>
      <c r="D1943">
        <v>69</v>
      </c>
      <c r="E1943">
        <v>111</v>
      </c>
      <c r="F1943">
        <v>3</v>
      </c>
      <c r="G1943" s="4" t="s">
        <v>34</v>
      </c>
      <c r="H1943" t="s">
        <v>26</v>
      </c>
      <c r="I1943" t="s">
        <v>0</v>
      </c>
      <c r="K1943" t="s">
        <v>27</v>
      </c>
      <c r="L1943" t="s">
        <v>17</v>
      </c>
      <c r="M1943" t="s">
        <v>289</v>
      </c>
      <c r="N1943" t="s">
        <v>19</v>
      </c>
      <c r="O1943">
        <v>0</v>
      </c>
      <c r="P1943" t="s">
        <v>20</v>
      </c>
      <c r="Q1943" t="s">
        <v>21</v>
      </c>
      <c r="R1943" t="s">
        <v>2561</v>
      </c>
      <c r="S1943" t="s">
        <v>780</v>
      </c>
      <c r="U1943" t="s">
        <v>2561</v>
      </c>
      <c r="V1943">
        <v>43340</v>
      </c>
    </row>
    <row r="1944" spans="1:22" ht="15.75" customHeight="1" x14ac:dyDescent="0.2">
      <c r="A1944">
        <v>43340.597781168981</v>
      </c>
      <c r="B1944" t="s">
        <v>36</v>
      </c>
      <c r="C1944" t="s">
        <v>3592</v>
      </c>
      <c r="D1944">
        <v>39</v>
      </c>
      <c r="E1944">
        <v>111</v>
      </c>
      <c r="F1944">
        <v>3</v>
      </c>
      <c r="G1944" s="4" t="s">
        <v>34</v>
      </c>
      <c r="H1944" t="s">
        <v>26</v>
      </c>
      <c r="I1944" t="s">
        <v>0</v>
      </c>
      <c r="K1944" t="s">
        <v>27</v>
      </c>
      <c r="L1944" t="s">
        <v>57</v>
      </c>
      <c r="M1944" t="s">
        <v>457</v>
      </c>
      <c r="N1944" t="s">
        <v>19</v>
      </c>
      <c r="O1944">
        <v>0</v>
      </c>
      <c r="P1944" t="s">
        <v>20</v>
      </c>
      <c r="Q1944" t="s">
        <v>21</v>
      </c>
      <c r="R1944" t="s">
        <v>2561</v>
      </c>
      <c r="S1944" t="s">
        <v>780</v>
      </c>
      <c r="U1944" t="s">
        <v>2561</v>
      </c>
      <c r="V1944">
        <v>43340</v>
      </c>
    </row>
    <row r="1945" spans="1:22" ht="15.75" customHeight="1" x14ac:dyDescent="0.2">
      <c r="A1945">
        <v>43340.599546145837</v>
      </c>
      <c r="B1945" t="s">
        <v>22</v>
      </c>
      <c r="C1945" t="s">
        <v>3593</v>
      </c>
      <c r="D1945">
        <v>19</v>
      </c>
      <c r="E1945">
        <v>111</v>
      </c>
      <c r="F1945">
        <v>3</v>
      </c>
      <c r="G1945" s="4" t="s">
        <v>34</v>
      </c>
      <c r="H1945" t="s">
        <v>26</v>
      </c>
      <c r="I1945" t="s">
        <v>0</v>
      </c>
      <c r="K1945" t="s">
        <v>27</v>
      </c>
      <c r="L1945" t="s">
        <v>57</v>
      </c>
      <c r="M1945" t="s">
        <v>457</v>
      </c>
      <c r="N1945" t="s">
        <v>51</v>
      </c>
      <c r="O1945">
        <v>0</v>
      </c>
      <c r="P1945" t="s">
        <v>20</v>
      </c>
      <c r="Q1945" t="s">
        <v>21</v>
      </c>
      <c r="R1945" t="s">
        <v>2561</v>
      </c>
      <c r="S1945" t="s">
        <v>780</v>
      </c>
      <c r="U1945" t="s">
        <v>2561</v>
      </c>
      <c r="V1945">
        <v>43340</v>
      </c>
    </row>
    <row r="1946" spans="1:22" ht="15.75" customHeight="1" x14ac:dyDescent="0.2">
      <c r="A1946">
        <v>43340.620874849541</v>
      </c>
      <c r="B1946" t="s">
        <v>15</v>
      </c>
      <c r="C1946" t="s">
        <v>3594</v>
      </c>
      <c r="D1946">
        <v>82</v>
      </c>
      <c r="E1946">
        <v>49</v>
      </c>
      <c r="F1946">
        <v>3</v>
      </c>
      <c r="G1946" s="4" t="s">
        <v>34</v>
      </c>
      <c r="H1946" t="s">
        <v>26</v>
      </c>
      <c r="I1946" t="s">
        <v>0</v>
      </c>
      <c r="K1946" t="s">
        <v>27</v>
      </c>
      <c r="L1946" t="s">
        <v>57</v>
      </c>
      <c r="M1946" t="s">
        <v>457</v>
      </c>
      <c r="N1946" t="s">
        <v>19</v>
      </c>
      <c r="O1946">
        <v>0</v>
      </c>
      <c r="P1946" t="s">
        <v>20</v>
      </c>
      <c r="Q1946" t="s">
        <v>21</v>
      </c>
      <c r="R1946" t="s">
        <v>2561</v>
      </c>
      <c r="S1946" t="s">
        <v>780</v>
      </c>
      <c r="U1946" t="s">
        <v>2561</v>
      </c>
      <c r="V1946">
        <v>43340</v>
      </c>
    </row>
    <row r="1947" spans="1:22" ht="15.75" customHeight="1" x14ac:dyDescent="0.2">
      <c r="A1947">
        <v>43340.622023726857</v>
      </c>
      <c r="B1947" t="s">
        <v>36</v>
      </c>
      <c r="C1947" t="s">
        <v>3595</v>
      </c>
      <c r="D1947">
        <v>59</v>
      </c>
      <c r="E1947">
        <v>49</v>
      </c>
      <c r="F1947">
        <v>3</v>
      </c>
      <c r="G1947" s="4" t="s">
        <v>34</v>
      </c>
      <c r="H1947" t="s">
        <v>26</v>
      </c>
      <c r="I1947" t="s">
        <v>0</v>
      </c>
      <c r="K1947" t="s">
        <v>27</v>
      </c>
      <c r="L1947" t="s">
        <v>57</v>
      </c>
      <c r="M1947" t="s">
        <v>457</v>
      </c>
      <c r="N1947" t="s">
        <v>51</v>
      </c>
      <c r="O1947">
        <v>0</v>
      </c>
      <c r="P1947" t="s">
        <v>20</v>
      </c>
      <c r="Q1947" t="s">
        <v>21</v>
      </c>
      <c r="R1947" t="s">
        <v>2561</v>
      </c>
      <c r="S1947" t="s">
        <v>780</v>
      </c>
      <c r="U1947" t="s">
        <v>2561</v>
      </c>
      <c r="V1947">
        <v>43340</v>
      </c>
    </row>
    <row r="1948" spans="1:22" ht="15.75" customHeight="1" x14ac:dyDescent="0.2">
      <c r="A1948">
        <v>43340.625311898148</v>
      </c>
      <c r="B1948" t="s">
        <v>15</v>
      </c>
      <c r="C1948" t="s">
        <v>3596</v>
      </c>
      <c r="D1948">
        <v>22</v>
      </c>
      <c r="E1948">
        <v>49</v>
      </c>
      <c r="F1948">
        <v>3</v>
      </c>
      <c r="G1948" s="4" t="s">
        <v>34</v>
      </c>
      <c r="H1948" t="s">
        <v>26</v>
      </c>
      <c r="I1948" t="s">
        <v>0</v>
      </c>
      <c r="K1948" t="s">
        <v>27</v>
      </c>
      <c r="L1948" t="s">
        <v>57</v>
      </c>
      <c r="M1948" t="s">
        <v>457</v>
      </c>
      <c r="N1948" t="s">
        <v>19</v>
      </c>
      <c r="O1948">
        <v>0</v>
      </c>
      <c r="P1948" t="s">
        <v>20</v>
      </c>
      <c r="Q1948" t="s">
        <v>21</v>
      </c>
      <c r="R1948" t="s">
        <v>2561</v>
      </c>
      <c r="S1948" t="s">
        <v>780</v>
      </c>
      <c r="U1948" t="s">
        <v>2561</v>
      </c>
      <c r="V1948">
        <v>43340</v>
      </c>
    </row>
    <row r="1949" spans="1:22" ht="15.75" customHeight="1" x14ac:dyDescent="0.2">
      <c r="A1949">
        <v>43340.62670414352</v>
      </c>
      <c r="B1949" t="s">
        <v>22</v>
      </c>
      <c r="C1949" t="s">
        <v>3597</v>
      </c>
      <c r="D1949">
        <v>20</v>
      </c>
      <c r="E1949">
        <v>49</v>
      </c>
      <c r="F1949">
        <v>3</v>
      </c>
      <c r="G1949" s="4" t="s">
        <v>34</v>
      </c>
      <c r="H1949" t="s">
        <v>26</v>
      </c>
      <c r="I1949" t="s">
        <v>0</v>
      </c>
      <c r="K1949" t="s">
        <v>27</v>
      </c>
      <c r="L1949" t="s">
        <v>57</v>
      </c>
      <c r="M1949" t="s">
        <v>457</v>
      </c>
      <c r="N1949" t="s">
        <v>19</v>
      </c>
      <c r="O1949">
        <v>0</v>
      </c>
      <c r="P1949" t="s">
        <v>20</v>
      </c>
      <c r="Q1949" t="s">
        <v>21</v>
      </c>
      <c r="R1949" t="s">
        <v>2561</v>
      </c>
      <c r="S1949" t="s">
        <v>780</v>
      </c>
      <c r="U1949" t="s">
        <v>2561</v>
      </c>
      <c r="V1949">
        <v>43340</v>
      </c>
    </row>
    <row r="1950" spans="1:22" ht="15.75" customHeight="1" x14ac:dyDescent="0.2">
      <c r="A1950">
        <v>43340.629586516203</v>
      </c>
      <c r="B1950" t="s">
        <v>15</v>
      </c>
      <c r="C1950" t="s">
        <v>3598</v>
      </c>
      <c r="D1950">
        <v>75</v>
      </c>
      <c r="E1950">
        <v>90</v>
      </c>
      <c r="F1950">
        <v>3</v>
      </c>
      <c r="G1950" s="4" t="s">
        <v>34</v>
      </c>
      <c r="H1950" t="s">
        <v>26</v>
      </c>
      <c r="I1950" t="s">
        <v>0</v>
      </c>
      <c r="K1950" t="s">
        <v>27</v>
      </c>
      <c r="L1950" t="s">
        <v>57</v>
      </c>
      <c r="M1950" t="s">
        <v>457</v>
      </c>
      <c r="N1950" t="s">
        <v>19</v>
      </c>
      <c r="O1950">
        <v>0</v>
      </c>
      <c r="P1950" t="s">
        <v>20</v>
      </c>
      <c r="Q1950" t="s">
        <v>21</v>
      </c>
      <c r="R1950" t="s">
        <v>2561</v>
      </c>
      <c r="S1950" t="s">
        <v>780</v>
      </c>
      <c r="U1950" t="s">
        <v>2561</v>
      </c>
      <c r="V1950">
        <v>43340</v>
      </c>
    </row>
    <row r="1951" spans="1:22" ht="15.75" customHeight="1" x14ac:dyDescent="0.2">
      <c r="A1951">
        <v>43340.632510682874</v>
      </c>
      <c r="B1951" t="s">
        <v>15</v>
      </c>
      <c r="C1951" t="s">
        <v>3599</v>
      </c>
      <c r="D1951">
        <v>64</v>
      </c>
      <c r="E1951" t="s">
        <v>3600</v>
      </c>
      <c r="F1951">
        <v>3</v>
      </c>
      <c r="G1951" s="4" t="s">
        <v>34</v>
      </c>
      <c r="H1951" t="s">
        <v>26</v>
      </c>
      <c r="I1951" t="s">
        <v>0</v>
      </c>
      <c r="K1951" t="s">
        <v>27</v>
      </c>
      <c r="L1951" t="s">
        <v>57</v>
      </c>
      <c r="M1951" t="s">
        <v>457</v>
      </c>
      <c r="N1951" t="s">
        <v>19</v>
      </c>
      <c r="O1951">
        <v>0</v>
      </c>
      <c r="P1951" t="s">
        <v>20</v>
      </c>
      <c r="Q1951" t="s">
        <v>21</v>
      </c>
      <c r="R1951" t="s">
        <v>2561</v>
      </c>
      <c r="S1951" t="s">
        <v>780</v>
      </c>
      <c r="U1951" t="s">
        <v>2561</v>
      </c>
      <c r="V1951">
        <v>43340</v>
      </c>
    </row>
    <row r="1952" spans="1:22" ht="15.75" customHeight="1" x14ac:dyDescent="0.2">
      <c r="A1952">
        <v>43340.63392414352</v>
      </c>
      <c r="B1952" t="s">
        <v>36</v>
      </c>
      <c r="C1952" t="s">
        <v>3601</v>
      </c>
      <c r="D1952">
        <v>51</v>
      </c>
      <c r="E1952" t="s">
        <v>3600</v>
      </c>
      <c r="F1952">
        <v>3</v>
      </c>
      <c r="G1952" s="4" t="s">
        <v>34</v>
      </c>
      <c r="H1952" t="s">
        <v>26</v>
      </c>
      <c r="I1952" t="s">
        <v>0</v>
      </c>
      <c r="K1952" t="s">
        <v>27</v>
      </c>
      <c r="L1952" t="s">
        <v>57</v>
      </c>
      <c r="M1952" t="s">
        <v>457</v>
      </c>
      <c r="N1952" t="s">
        <v>19</v>
      </c>
      <c r="O1952">
        <v>0</v>
      </c>
      <c r="P1952" t="s">
        <v>20</v>
      </c>
      <c r="Q1952" t="s">
        <v>21</v>
      </c>
      <c r="R1952" t="s">
        <v>2561</v>
      </c>
      <c r="S1952" t="s">
        <v>780</v>
      </c>
      <c r="U1952" t="s">
        <v>2561</v>
      </c>
      <c r="V1952">
        <v>43340</v>
      </c>
    </row>
    <row r="1953" spans="1:22" ht="15.75" customHeight="1" x14ac:dyDescent="0.2">
      <c r="A1953">
        <v>43340.636907824075</v>
      </c>
      <c r="B1953" t="s">
        <v>15</v>
      </c>
      <c r="C1953" t="s">
        <v>3602</v>
      </c>
      <c r="D1953">
        <v>31</v>
      </c>
      <c r="E1953" t="s">
        <v>281</v>
      </c>
      <c r="F1953">
        <v>8</v>
      </c>
      <c r="G1953" s="4" t="s">
        <v>93</v>
      </c>
      <c r="H1953" t="s">
        <v>26</v>
      </c>
      <c r="I1953" t="s">
        <v>0</v>
      </c>
      <c r="K1953" t="s">
        <v>50</v>
      </c>
      <c r="L1953" t="s">
        <v>57</v>
      </c>
      <c r="M1953" t="s">
        <v>457</v>
      </c>
      <c r="N1953" t="s">
        <v>19</v>
      </c>
      <c r="O1953">
        <v>0</v>
      </c>
      <c r="P1953" t="s">
        <v>20</v>
      </c>
      <c r="Q1953" t="s">
        <v>21</v>
      </c>
      <c r="R1953" t="s">
        <v>3576</v>
      </c>
      <c r="S1953" t="s">
        <v>3579</v>
      </c>
      <c r="U1953" t="s">
        <v>3603</v>
      </c>
      <c r="V1953">
        <v>43340</v>
      </c>
    </row>
    <row r="1954" spans="1:22" ht="15.75" customHeight="1" x14ac:dyDescent="0.2">
      <c r="A1954">
        <v>43340.640513206017</v>
      </c>
      <c r="B1954" t="s">
        <v>22</v>
      </c>
      <c r="C1954" t="s">
        <v>3604</v>
      </c>
      <c r="D1954">
        <v>76</v>
      </c>
      <c r="E1954">
        <v>19</v>
      </c>
      <c r="F1954">
        <v>8</v>
      </c>
      <c r="G1954" s="4" t="s">
        <v>93</v>
      </c>
      <c r="H1954" t="s">
        <v>26</v>
      </c>
      <c r="I1954" t="s">
        <v>0</v>
      </c>
      <c r="K1954" t="s">
        <v>100</v>
      </c>
      <c r="L1954" t="s">
        <v>57</v>
      </c>
      <c r="M1954" t="s">
        <v>457</v>
      </c>
      <c r="N1954" t="s">
        <v>19</v>
      </c>
      <c r="O1954">
        <v>0</v>
      </c>
      <c r="P1954" t="s">
        <v>20</v>
      </c>
      <c r="Q1954" t="s">
        <v>21</v>
      </c>
      <c r="R1954" t="s">
        <v>3585</v>
      </c>
      <c r="S1954" t="s">
        <v>3579</v>
      </c>
      <c r="U1954" t="s">
        <v>3605</v>
      </c>
      <c r="V1954">
        <v>43340</v>
      </c>
    </row>
    <row r="1955" spans="1:22" ht="15.75" customHeight="1" x14ac:dyDescent="0.2">
      <c r="A1955">
        <v>43340.642872233795</v>
      </c>
      <c r="B1955" t="s">
        <v>15</v>
      </c>
      <c r="C1955" t="s">
        <v>3606</v>
      </c>
      <c r="D1955">
        <v>31</v>
      </c>
      <c r="E1955" t="s">
        <v>3600</v>
      </c>
      <c r="F1955">
        <v>3</v>
      </c>
      <c r="G1955" s="4" t="s">
        <v>34</v>
      </c>
      <c r="H1955" t="s">
        <v>26</v>
      </c>
      <c r="I1955" t="s">
        <v>0</v>
      </c>
      <c r="K1955" t="s">
        <v>27</v>
      </c>
      <c r="L1955" t="s">
        <v>57</v>
      </c>
      <c r="M1955" t="s">
        <v>457</v>
      </c>
      <c r="N1955" t="s">
        <v>19</v>
      </c>
      <c r="O1955">
        <v>0</v>
      </c>
      <c r="P1955" t="s">
        <v>20</v>
      </c>
      <c r="Q1955" t="s">
        <v>21</v>
      </c>
      <c r="R1955" t="s">
        <v>2561</v>
      </c>
      <c r="S1955" t="s">
        <v>780</v>
      </c>
      <c r="U1955" t="s">
        <v>2561</v>
      </c>
      <c r="V1955">
        <v>43340</v>
      </c>
    </row>
    <row r="1956" spans="1:22" ht="15.75" customHeight="1" x14ac:dyDescent="0.2">
      <c r="A1956">
        <v>43340.642902037041</v>
      </c>
      <c r="B1956" t="s">
        <v>15</v>
      </c>
      <c r="C1956" t="s">
        <v>3607</v>
      </c>
      <c r="D1956">
        <v>40</v>
      </c>
      <c r="E1956">
        <v>19</v>
      </c>
      <c r="F1956">
        <v>8</v>
      </c>
      <c r="G1956" s="4" t="s">
        <v>93</v>
      </c>
      <c r="H1956" t="s">
        <v>26</v>
      </c>
      <c r="I1956" t="s">
        <v>0</v>
      </c>
      <c r="K1956" t="s">
        <v>27</v>
      </c>
      <c r="L1956" t="s">
        <v>57</v>
      </c>
      <c r="M1956" t="s">
        <v>457</v>
      </c>
      <c r="N1956" t="s">
        <v>19</v>
      </c>
      <c r="O1956">
        <v>0</v>
      </c>
      <c r="P1956" t="s">
        <v>213</v>
      </c>
      <c r="Q1956" t="s">
        <v>21</v>
      </c>
      <c r="R1956" t="s">
        <v>3576</v>
      </c>
      <c r="S1956" t="s">
        <v>3579</v>
      </c>
      <c r="U1956" t="s">
        <v>3574</v>
      </c>
      <c r="V1956">
        <v>43340</v>
      </c>
    </row>
    <row r="1957" spans="1:22" ht="15.75" customHeight="1" x14ac:dyDescent="0.2">
      <c r="A1957">
        <v>43340.644010439813</v>
      </c>
      <c r="B1957" t="s">
        <v>22</v>
      </c>
      <c r="C1957" t="s">
        <v>3608</v>
      </c>
      <c r="D1957">
        <v>25</v>
      </c>
      <c r="E1957" t="s">
        <v>3600</v>
      </c>
      <c r="F1957">
        <v>3</v>
      </c>
      <c r="G1957" s="4" t="s">
        <v>34</v>
      </c>
      <c r="H1957" t="s">
        <v>26</v>
      </c>
      <c r="I1957" t="s">
        <v>0</v>
      </c>
      <c r="K1957" t="s">
        <v>27</v>
      </c>
      <c r="L1957" t="s">
        <v>57</v>
      </c>
      <c r="M1957" t="s">
        <v>457</v>
      </c>
      <c r="N1957" t="s">
        <v>19</v>
      </c>
      <c r="O1957">
        <v>0</v>
      </c>
      <c r="P1957" t="s">
        <v>20</v>
      </c>
      <c r="Q1957" t="s">
        <v>21</v>
      </c>
      <c r="R1957" t="s">
        <v>2561</v>
      </c>
      <c r="S1957" t="s">
        <v>780</v>
      </c>
      <c r="U1957" t="s">
        <v>2561</v>
      </c>
      <c r="V1957">
        <v>43340</v>
      </c>
    </row>
    <row r="1958" spans="1:22" ht="15.75" customHeight="1" x14ac:dyDescent="0.2">
      <c r="A1958">
        <v>43340.646449641208</v>
      </c>
      <c r="B1958" t="s">
        <v>15</v>
      </c>
      <c r="C1958" t="s">
        <v>3609</v>
      </c>
      <c r="D1958">
        <v>84</v>
      </c>
      <c r="E1958">
        <v>71</v>
      </c>
      <c r="F1958">
        <v>8</v>
      </c>
      <c r="G1958" s="4" t="s">
        <v>93</v>
      </c>
      <c r="H1958" t="s">
        <v>26</v>
      </c>
      <c r="I1958" t="s">
        <v>0</v>
      </c>
      <c r="K1958" t="s">
        <v>100</v>
      </c>
      <c r="L1958" t="s">
        <v>57</v>
      </c>
      <c r="M1958" t="s">
        <v>457</v>
      </c>
      <c r="N1958" t="s">
        <v>19</v>
      </c>
      <c r="O1958">
        <v>0</v>
      </c>
      <c r="P1958" t="s">
        <v>20</v>
      </c>
      <c r="Q1958" t="s">
        <v>21</v>
      </c>
      <c r="R1958" t="s">
        <v>3610</v>
      </c>
      <c r="S1958" t="s">
        <v>3611</v>
      </c>
      <c r="U1958" t="s">
        <v>3612</v>
      </c>
      <c r="V1958">
        <v>43340</v>
      </c>
    </row>
    <row r="1959" spans="1:22" ht="15.75" customHeight="1" x14ac:dyDescent="0.2">
      <c r="A1959">
        <v>43340.651179097222</v>
      </c>
      <c r="B1959" t="s">
        <v>36</v>
      </c>
      <c r="C1959" t="s">
        <v>3613</v>
      </c>
      <c r="D1959">
        <v>39</v>
      </c>
      <c r="E1959">
        <v>71</v>
      </c>
      <c r="F1959">
        <v>8</v>
      </c>
      <c r="G1959" s="4" t="s">
        <v>93</v>
      </c>
      <c r="H1959" t="s">
        <v>26</v>
      </c>
      <c r="I1959" t="s">
        <v>0</v>
      </c>
      <c r="K1959" t="s">
        <v>16</v>
      </c>
      <c r="L1959" t="s">
        <v>17</v>
      </c>
      <c r="M1959" t="s">
        <v>289</v>
      </c>
      <c r="N1959" t="s">
        <v>19</v>
      </c>
      <c r="O1959">
        <v>0</v>
      </c>
      <c r="P1959" t="s">
        <v>20</v>
      </c>
      <c r="Q1959" t="s">
        <v>21</v>
      </c>
      <c r="R1959" t="s">
        <v>3610</v>
      </c>
      <c r="S1959" t="s">
        <v>3579</v>
      </c>
      <c r="U1959" t="s">
        <v>3614</v>
      </c>
      <c r="V1959">
        <v>43340</v>
      </c>
    </row>
    <row r="1960" spans="1:22" ht="15.75" customHeight="1" x14ac:dyDescent="0.2">
      <c r="A1960">
        <v>43340.653612523151</v>
      </c>
      <c r="B1960" t="s">
        <v>22</v>
      </c>
      <c r="C1960" t="s">
        <v>3615</v>
      </c>
      <c r="D1960">
        <v>21</v>
      </c>
      <c r="E1960">
        <v>71</v>
      </c>
      <c r="F1960">
        <v>8</v>
      </c>
      <c r="G1960" s="4" t="s">
        <v>93</v>
      </c>
      <c r="H1960" t="s">
        <v>26</v>
      </c>
      <c r="I1960" t="s">
        <v>0</v>
      </c>
      <c r="K1960" t="s">
        <v>293</v>
      </c>
      <c r="L1960" t="s">
        <v>17</v>
      </c>
      <c r="M1960" t="s">
        <v>289</v>
      </c>
      <c r="N1960" t="s">
        <v>19</v>
      </c>
      <c r="O1960">
        <v>0</v>
      </c>
      <c r="P1960" t="s">
        <v>20</v>
      </c>
      <c r="Q1960" t="s">
        <v>21</v>
      </c>
      <c r="R1960" t="s">
        <v>3576</v>
      </c>
      <c r="S1960" t="s">
        <v>3616</v>
      </c>
      <c r="U1960" t="s">
        <v>3574</v>
      </c>
      <c r="V1960">
        <v>43340</v>
      </c>
    </row>
    <row r="1961" spans="1:22" ht="15.75" customHeight="1" x14ac:dyDescent="0.2">
      <c r="A1961">
        <v>43340.656344293981</v>
      </c>
      <c r="B1961" t="s">
        <v>15</v>
      </c>
      <c r="C1961" t="s">
        <v>3617</v>
      </c>
      <c r="D1961">
        <v>77</v>
      </c>
      <c r="E1961">
        <v>71</v>
      </c>
      <c r="F1961">
        <v>8</v>
      </c>
      <c r="G1961" s="4" t="s">
        <v>93</v>
      </c>
      <c r="H1961" t="s">
        <v>26</v>
      </c>
      <c r="I1961" t="s">
        <v>0</v>
      </c>
      <c r="K1961" t="s">
        <v>50</v>
      </c>
      <c r="L1961" t="s">
        <v>57</v>
      </c>
      <c r="M1961" t="s">
        <v>457</v>
      </c>
      <c r="N1961" t="s">
        <v>19</v>
      </c>
      <c r="O1961">
        <v>0</v>
      </c>
      <c r="P1961" t="s">
        <v>212</v>
      </c>
      <c r="Q1961" t="s">
        <v>21</v>
      </c>
      <c r="R1961" t="s">
        <v>3576</v>
      </c>
      <c r="S1961" t="s">
        <v>3579</v>
      </c>
      <c r="U1961" t="s">
        <v>3574</v>
      </c>
      <c r="V1961">
        <v>43340</v>
      </c>
    </row>
    <row r="1962" spans="1:22" ht="15.75" customHeight="1" x14ac:dyDescent="0.2">
      <c r="A1962">
        <v>43340.659663229162</v>
      </c>
      <c r="B1962" t="s">
        <v>15</v>
      </c>
      <c r="C1962" t="s">
        <v>3618</v>
      </c>
      <c r="D1962">
        <v>29</v>
      </c>
      <c r="E1962" t="s">
        <v>709</v>
      </c>
      <c r="F1962">
        <v>8</v>
      </c>
      <c r="G1962" s="4" t="s">
        <v>93</v>
      </c>
      <c r="H1962" t="s">
        <v>26</v>
      </c>
      <c r="I1962" t="s">
        <v>0</v>
      </c>
      <c r="K1962" t="s">
        <v>103</v>
      </c>
      <c r="L1962" t="s">
        <v>17</v>
      </c>
      <c r="M1962" t="s">
        <v>289</v>
      </c>
      <c r="N1962" t="s">
        <v>19</v>
      </c>
      <c r="O1962">
        <v>0</v>
      </c>
      <c r="P1962" t="s">
        <v>20</v>
      </c>
      <c r="Q1962" t="s">
        <v>21</v>
      </c>
      <c r="R1962" t="s">
        <v>3619</v>
      </c>
      <c r="S1962" t="s">
        <v>3579</v>
      </c>
      <c r="U1962" t="s">
        <v>3574</v>
      </c>
      <c r="V1962">
        <v>43340</v>
      </c>
    </row>
    <row r="1963" spans="1:22" ht="15.75" customHeight="1" x14ac:dyDescent="0.2">
      <c r="A1963">
        <v>43340.663193738423</v>
      </c>
      <c r="B1963" t="s">
        <v>15</v>
      </c>
      <c r="C1963" t="s">
        <v>3620</v>
      </c>
      <c r="D1963">
        <v>56</v>
      </c>
      <c r="E1963" t="s">
        <v>3621</v>
      </c>
      <c r="F1963">
        <v>8</v>
      </c>
      <c r="G1963" s="4" t="s">
        <v>93</v>
      </c>
      <c r="H1963" t="s">
        <v>26</v>
      </c>
      <c r="I1963" t="s">
        <v>0</v>
      </c>
      <c r="K1963" t="s">
        <v>50</v>
      </c>
      <c r="L1963" t="s">
        <v>17</v>
      </c>
      <c r="M1963" t="s">
        <v>18</v>
      </c>
      <c r="N1963" t="s">
        <v>51</v>
      </c>
      <c r="O1963">
        <v>3000</v>
      </c>
      <c r="P1963" t="s">
        <v>20</v>
      </c>
      <c r="Q1963" t="s">
        <v>21</v>
      </c>
      <c r="R1963" t="s">
        <v>3576</v>
      </c>
      <c r="S1963" t="s">
        <v>3579</v>
      </c>
      <c r="U1963" t="s">
        <v>3574</v>
      </c>
      <c r="V1963">
        <v>43340</v>
      </c>
    </row>
    <row r="1964" spans="1:22" ht="15.75" customHeight="1" x14ac:dyDescent="0.2">
      <c r="A1964">
        <v>43340.66619167824</v>
      </c>
      <c r="B1964" t="s">
        <v>15</v>
      </c>
      <c r="C1964" t="s">
        <v>3622</v>
      </c>
      <c r="D1964">
        <v>65</v>
      </c>
      <c r="E1964" t="s">
        <v>354</v>
      </c>
      <c r="F1964">
        <v>8</v>
      </c>
      <c r="G1964" s="4" t="s">
        <v>93</v>
      </c>
      <c r="H1964" t="s">
        <v>26</v>
      </c>
      <c r="I1964" t="s">
        <v>0</v>
      </c>
      <c r="K1964" t="s">
        <v>50</v>
      </c>
      <c r="L1964" t="s">
        <v>57</v>
      </c>
      <c r="M1964" t="s">
        <v>457</v>
      </c>
      <c r="N1964" t="s">
        <v>19</v>
      </c>
      <c r="O1964">
        <v>0</v>
      </c>
      <c r="P1964" t="s">
        <v>20</v>
      </c>
      <c r="Q1964" t="s">
        <v>21</v>
      </c>
      <c r="R1964" t="s">
        <v>3576</v>
      </c>
      <c r="S1964" t="s">
        <v>3579</v>
      </c>
      <c r="U1964" t="s">
        <v>3623</v>
      </c>
      <c r="V1964">
        <v>43340</v>
      </c>
    </row>
    <row r="1965" spans="1:22" ht="15.75" customHeight="1" x14ac:dyDescent="0.2">
      <c r="A1965">
        <v>43340.66745061343</v>
      </c>
      <c r="B1965" t="s">
        <v>36</v>
      </c>
      <c r="C1965" t="s">
        <v>3624</v>
      </c>
      <c r="D1965">
        <v>52</v>
      </c>
      <c r="E1965">
        <v>149</v>
      </c>
      <c r="F1965">
        <v>3</v>
      </c>
      <c r="G1965" s="4" t="s">
        <v>34</v>
      </c>
      <c r="H1965" t="s">
        <v>26</v>
      </c>
      <c r="I1965" t="s">
        <v>0</v>
      </c>
      <c r="K1965" t="s">
        <v>27</v>
      </c>
      <c r="L1965" t="s">
        <v>57</v>
      </c>
      <c r="M1965" t="s">
        <v>457</v>
      </c>
      <c r="N1965" t="s">
        <v>19</v>
      </c>
      <c r="O1965">
        <v>0</v>
      </c>
      <c r="P1965" t="s">
        <v>20</v>
      </c>
      <c r="Q1965" t="s">
        <v>21</v>
      </c>
      <c r="R1965" t="s">
        <v>2561</v>
      </c>
      <c r="S1965" t="s">
        <v>780</v>
      </c>
      <c r="U1965" t="s">
        <v>2561</v>
      </c>
      <c r="V1965">
        <v>43340</v>
      </c>
    </row>
    <row r="1966" spans="1:22" ht="15.75" customHeight="1" x14ac:dyDescent="0.2">
      <c r="A1966">
        <v>43340.668937372684</v>
      </c>
      <c r="B1966" t="s">
        <v>15</v>
      </c>
      <c r="C1966" t="s">
        <v>3625</v>
      </c>
      <c r="D1966">
        <v>33</v>
      </c>
      <c r="E1966">
        <v>149</v>
      </c>
      <c r="F1966">
        <v>3</v>
      </c>
      <c r="G1966" s="4" t="s">
        <v>34</v>
      </c>
      <c r="H1966" t="s">
        <v>26</v>
      </c>
      <c r="I1966" t="s">
        <v>0</v>
      </c>
      <c r="K1966" t="s">
        <v>27</v>
      </c>
      <c r="L1966" t="s">
        <v>57</v>
      </c>
      <c r="M1966" t="s">
        <v>457</v>
      </c>
      <c r="N1966" t="s">
        <v>19</v>
      </c>
      <c r="O1966">
        <v>0</v>
      </c>
      <c r="P1966" t="s">
        <v>20</v>
      </c>
      <c r="Q1966" t="s">
        <v>21</v>
      </c>
      <c r="R1966" t="s">
        <v>2561</v>
      </c>
      <c r="S1966" t="s">
        <v>780</v>
      </c>
      <c r="U1966" t="s">
        <v>2561</v>
      </c>
      <c r="V1966">
        <v>43340</v>
      </c>
    </row>
    <row r="1967" spans="1:22" ht="15.75" customHeight="1" x14ac:dyDescent="0.2">
      <c r="A1967">
        <v>43340.670104155091</v>
      </c>
      <c r="B1967" t="s">
        <v>15</v>
      </c>
      <c r="C1967" t="s">
        <v>3626</v>
      </c>
      <c r="D1967">
        <v>23</v>
      </c>
      <c r="E1967">
        <v>149</v>
      </c>
      <c r="F1967">
        <v>3</v>
      </c>
      <c r="G1967" s="4" t="s">
        <v>34</v>
      </c>
      <c r="H1967" t="s">
        <v>26</v>
      </c>
      <c r="I1967" t="s">
        <v>0</v>
      </c>
      <c r="K1967" t="s">
        <v>27</v>
      </c>
      <c r="L1967" t="s">
        <v>57</v>
      </c>
      <c r="M1967" t="s">
        <v>457</v>
      </c>
      <c r="N1967" t="s">
        <v>19</v>
      </c>
      <c r="O1967">
        <v>0</v>
      </c>
      <c r="P1967" t="s">
        <v>20</v>
      </c>
      <c r="Q1967" t="s">
        <v>21</v>
      </c>
      <c r="R1967" t="s">
        <v>2561</v>
      </c>
      <c r="S1967" t="s">
        <v>780</v>
      </c>
      <c r="U1967" t="s">
        <v>2561</v>
      </c>
      <c r="V1967">
        <v>43340</v>
      </c>
    </row>
    <row r="1968" spans="1:22" ht="15.75" customHeight="1" x14ac:dyDescent="0.2">
      <c r="A1968">
        <v>43340.671373576391</v>
      </c>
      <c r="B1968" t="s">
        <v>36</v>
      </c>
      <c r="C1968" t="s">
        <v>3627</v>
      </c>
      <c r="D1968">
        <v>36</v>
      </c>
      <c r="E1968" t="s">
        <v>196</v>
      </c>
      <c r="F1968">
        <v>3</v>
      </c>
      <c r="G1968" s="4" t="s">
        <v>34</v>
      </c>
      <c r="H1968" t="s">
        <v>26</v>
      </c>
      <c r="I1968" t="s">
        <v>0</v>
      </c>
      <c r="K1968" t="s">
        <v>27</v>
      </c>
      <c r="L1968" t="s">
        <v>57</v>
      </c>
      <c r="M1968" t="s">
        <v>457</v>
      </c>
      <c r="N1968" t="s">
        <v>19</v>
      </c>
      <c r="O1968">
        <v>0</v>
      </c>
      <c r="P1968" t="s">
        <v>20</v>
      </c>
      <c r="Q1968" t="s">
        <v>21</v>
      </c>
      <c r="R1968" t="s">
        <v>2561</v>
      </c>
      <c r="S1968" t="s">
        <v>780</v>
      </c>
      <c r="U1968" t="s">
        <v>2561</v>
      </c>
      <c r="V1968">
        <v>43340</v>
      </c>
    </row>
    <row r="1969" spans="1:22" ht="15.75" customHeight="1" x14ac:dyDescent="0.2">
      <c r="A1969">
        <v>43340.672434120366</v>
      </c>
      <c r="B1969" t="s">
        <v>15</v>
      </c>
      <c r="C1969" t="s">
        <v>3628</v>
      </c>
      <c r="D1969">
        <v>43</v>
      </c>
      <c r="E1969" t="s">
        <v>196</v>
      </c>
      <c r="F1969">
        <v>3</v>
      </c>
      <c r="G1969" s="4" t="s">
        <v>34</v>
      </c>
      <c r="H1969" t="s">
        <v>26</v>
      </c>
      <c r="I1969" t="s">
        <v>0</v>
      </c>
      <c r="K1969" t="s">
        <v>27</v>
      </c>
      <c r="L1969" t="s">
        <v>57</v>
      </c>
      <c r="M1969" t="s">
        <v>457</v>
      </c>
      <c r="N1969" t="s">
        <v>19</v>
      </c>
      <c r="O1969">
        <v>0</v>
      </c>
      <c r="P1969" t="s">
        <v>20</v>
      </c>
      <c r="Q1969" t="s">
        <v>21</v>
      </c>
      <c r="R1969" t="s">
        <v>2561</v>
      </c>
      <c r="S1969" t="s">
        <v>780</v>
      </c>
      <c r="U1969" t="s">
        <v>2561</v>
      </c>
      <c r="V1969">
        <v>43340</v>
      </c>
    </row>
    <row r="1970" spans="1:22" ht="15.75" customHeight="1" x14ac:dyDescent="0.2">
      <c r="A1970">
        <v>43340.674442812495</v>
      </c>
      <c r="B1970" t="s">
        <v>15</v>
      </c>
      <c r="C1970" t="s">
        <v>3629</v>
      </c>
      <c r="D1970">
        <v>52</v>
      </c>
      <c r="E1970">
        <v>32</v>
      </c>
      <c r="F1970">
        <v>8</v>
      </c>
      <c r="G1970" s="4" t="s">
        <v>93</v>
      </c>
      <c r="H1970" t="s">
        <v>26</v>
      </c>
      <c r="I1970" t="s">
        <v>0</v>
      </c>
      <c r="K1970" t="s">
        <v>27</v>
      </c>
      <c r="L1970" t="s">
        <v>57</v>
      </c>
      <c r="M1970" t="s">
        <v>457</v>
      </c>
      <c r="N1970" t="s">
        <v>19</v>
      </c>
      <c r="O1970">
        <v>0</v>
      </c>
      <c r="P1970" t="s">
        <v>20</v>
      </c>
      <c r="Q1970" t="s">
        <v>21</v>
      </c>
      <c r="R1970" t="s">
        <v>3576</v>
      </c>
      <c r="S1970" t="s">
        <v>3579</v>
      </c>
      <c r="U1970" t="s">
        <v>3614</v>
      </c>
      <c r="V1970">
        <v>43340</v>
      </c>
    </row>
    <row r="1971" spans="1:22" ht="15.75" customHeight="1" x14ac:dyDescent="0.2">
      <c r="A1971">
        <v>43340.67787363426</v>
      </c>
      <c r="B1971" t="s">
        <v>36</v>
      </c>
      <c r="C1971" t="s">
        <v>3630</v>
      </c>
      <c r="D1971">
        <v>40</v>
      </c>
      <c r="E1971" t="s">
        <v>3631</v>
      </c>
      <c r="F1971">
        <v>3</v>
      </c>
      <c r="G1971" s="4" t="s">
        <v>34</v>
      </c>
      <c r="H1971" t="s">
        <v>26</v>
      </c>
      <c r="I1971" t="s">
        <v>0</v>
      </c>
      <c r="K1971" t="s">
        <v>27</v>
      </c>
      <c r="L1971" t="s">
        <v>57</v>
      </c>
      <c r="M1971" t="s">
        <v>457</v>
      </c>
      <c r="N1971" t="s">
        <v>19</v>
      </c>
      <c r="O1971">
        <v>0</v>
      </c>
      <c r="P1971" t="s">
        <v>20</v>
      </c>
      <c r="Q1971" t="s">
        <v>21</v>
      </c>
      <c r="R1971" t="s">
        <v>2561</v>
      </c>
      <c r="S1971" t="s">
        <v>780</v>
      </c>
      <c r="U1971" t="s">
        <v>2561</v>
      </c>
      <c r="V1971">
        <v>43340</v>
      </c>
    </row>
    <row r="1972" spans="1:22" ht="15.75" customHeight="1" x14ac:dyDescent="0.2">
      <c r="A1972">
        <v>43340.679124259259</v>
      </c>
      <c r="B1972" t="s">
        <v>15</v>
      </c>
      <c r="C1972" t="s">
        <v>3632</v>
      </c>
      <c r="D1972">
        <v>81</v>
      </c>
      <c r="E1972">
        <v>6</v>
      </c>
      <c r="F1972">
        <v>8</v>
      </c>
      <c r="G1972" s="4" t="s">
        <v>93</v>
      </c>
      <c r="H1972" t="s">
        <v>26</v>
      </c>
      <c r="I1972" t="s">
        <v>0</v>
      </c>
      <c r="K1972" t="s">
        <v>27</v>
      </c>
      <c r="L1972" t="s">
        <v>57</v>
      </c>
      <c r="M1972" t="s">
        <v>457</v>
      </c>
      <c r="N1972" t="s">
        <v>19</v>
      </c>
      <c r="O1972">
        <v>0</v>
      </c>
      <c r="P1972" t="s">
        <v>20</v>
      </c>
      <c r="Q1972" t="s">
        <v>21</v>
      </c>
      <c r="R1972" t="s">
        <v>3576</v>
      </c>
      <c r="S1972" t="s">
        <v>3579</v>
      </c>
      <c r="U1972" t="s">
        <v>3574</v>
      </c>
      <c r="V1972">
        <v>43340</v>
      </c>
    </row>
    <row r="1973" spans="1:22" ht="15.75" customHeight="1" x14ac:dyDescent="0.2">
      <c r="A1973">
        <v>43340.679378692133</v>
      </c>
      <c r="B1973" t="s">
        <v>22</v>
      </c>
      <c r="C1973" t="s">
        <v>3633</v>
      </c>
      <c r="D1973">
        <v>21</v>
      </c>
      <c r="E1973" t="s">
        <v>3631</v>
      </c>
      <c r="F1973">
        <v>3</v>
      </c>
      <c r="G1973" s="4" t="s">
        <v>34</v>
      </c>
      <c r="H1973" t="s">
        <v>26</v>
      </c>
      <c r="I1973" t="s">
        <v>0</v>
      </c>
      <c r="K1973" t="s">
        <v>27</v>
      </c>
      <c r="L1973" t="s">
        <v>57</v>
      </c>
      <c r="M1973" t="s">
        <v>457</v>
      </c>
      <c r="N1973" t="s">
        <v>19</v>
      </c>
      <c r="O1973">
        <v>0</v>
      </c>
      <c r="P1973" t="s">
        <v>20</v>
      </c>
      <c r="Q1973" t="s">
        <v>21</v>
      </c>
      <c r="R1973" t="s">
        <v>2561</v>
      </c>
      <c r="S1973" t="s">
        <v>780</v>
      </c>
      <c r="U1973" t="s">
        <v>2561</v>
      </c>
      <c r="V1973">
        <v>43340</v>
      </c>
    </row>
    <row r="1974" spans="1:22" ht="15.75" customHeight="1" x14ac:dyDescent="0.2">
      <c r="A1974">
        <v>43340.68149545139</v>
      </c>
      <c r="B1974" t="s">
        <v>22</v>
      </c>
      <c r="C1974" t="s">
        <v>3634</v>
      </c>
      <c r="D1974">
        <v>20</v>
      </c>
      <c r="E1974">
        <v>6</v>
      </c>
      <c r="F1974">
        <v>8</v>
      </c>
      <c r="G1974" s="4" t="s">
        <v>93</v>
      </c>
      <c r="H1974" t="s">
        <v>26</v>
      </c>
      <c r="I1974" t="s">
        <v>0</v>
      </c>
      <c r="K1974" t="s">
        <v>293</v>
      </c>
      <c r="L1974" t="s">
        <v>57</v>
      </c>
      <c r="M1974" t="s">
        <v>457</v>
      </c>
      <c r="N1974" t="s">
        <v>19</v>
      </c>
      <c r="O1974">
        <v>0</v>
      </c>
      <c r="P1974" t="s">
        <v>20</v>
      </c>
      <c r="Q1974" t="s">
        <v>21</v>
      </c>
      <c r="R1974" t="s">
        <v>3576</v>
      </c>
      <c r="S1974" t="s">
        <v>3579</v>
      </c>
      <c r="U1974" t="s">
        <v>3623</v>
      </c>
      <c r="V1974">
        <v>43340</v>
      </c>
    </row>
    <row r="1975" spans="1:22" ht="15.75" customHeight="1" x14ac:dyDescent="0.2">
      <c r="A1975">
        <v>43340.684188611107</v>
      </c>
      <c r="B1975" t="s">
        <v>15</v>
      </c>
      <c r="C1975" t="s">
        <v>3635</v>
      </c>
      <c r="D1975">
        <v>34</v>
      </c>
      <c r="E1975" t="s">
        <v>3636</v>
      </c>
      <c r="F1975">
        <v>8</v>
      </c>
      <c r="G1975" s="4" t="s">
        <v>93</v>
      </c>
      <c r="H1975" t="s">
        <v>26</v>
      </c>
      <c r="I1975" t="s">
        <v>0</v>
      </c>
      <c r="K1975" t="s">
        <v>50</v>
      </c>
      <c r="L1975" t="s">
        <v>17</v>
      </c>
      <c r="M1975" t="s">
        <v>289</v>
      </c>
      <c r="N1975" t="s">
        <v>19</v>
      </c>
      <c r="O1975">
        <v>0</v>
      </c>
      <c r="P1975" t="s">
        <v>20</v>
      </c>
      <c r="Q1975" t="s">
        <v>21</v>
      </c>
      <c r="R1975" t="s">
        <v>3576</v>
      </c>
      <c r="S1975" t="s">
        <v>3579</v>
      </c>
      <c r="U1975" t="s">
        <v>3574</v>
      </c>
      <c r="V1975">
        <v>43340</v>
      </c>
    </row>
    <row r="1976" spans="1:22" ht="15.75" customHeight="1" x14ac:dyDescent="0.2">
      <c r="A1976">
        <v>43340.702052939814</v>
      </c>
      <c r="B1976" t="s">
        <v>22</v>
      </c>
      <c r="C1976" t="s">
        <v>3637</v>
      </c>
      <c r="D1976">
        <v>21</v>
      </c>
      <c r="E1976" t="s">
        <v>3631</v>
      </c>
      <c r="F1976">
        <v>3</v>
      </c>
      <c r="G1976" s="4" t="s">
        <v>34</v>
      </c>
      <c r="H1976" t="s">
        <v>26</v>
      </c>
      <c r="I1976" t="s">
        <v>0</v>
      </c>
      <c r="K1976" t="s">
        <v>27</v>
      </c>
      <c r="L1976" t="s">
        <v>57</v>
      </c>
      <c r="M1976" t="s">
        <v>457</v>
      </c>
      <c r="N1976" t="s">
        <v>19</v>
      </c>
      <c r="O1976">
        <v>0</v>
      </c>
      <c r="P1976" t="s">
        <v>20</v>
      </c>
      <c r="Q1976" t="s">
        <v>21</v>
      </c>
      <c r="R1976" t="s">
        <v>2561</v>
      </c>
      <c r="S1976" t="s">
        <v>780</v>
      </c>
      <c r="U1976" t="s">
        <v>2561</v>
      </c>
      <c r="V1976">
        <v>43340</v>
      </c>
    </row>
    <row r="1977" spans="1:22" ht="15.75" customHeight="1" x14ac:dyDescent="0.2">
      <c r="A1977">
        <v>43340.704144513889</v>
      </c>
      <c r="B1977" t="s">
        <v>15</v>
      </c>
      <c r="C1977" t="s">
        <v>3638</v>
      </c>
      <c r="D1977">
        <v>38</v>
      </c>
      <c r="E1977" t="s">
        <v>3639</v>
      </c>
      <c r="F1977">
        <v>3</v>
      </c>
      <c r="G1977" s="4" t="s">
        <v>34</v>
      </c>
      <c r="H1977" t="s">
        <v>26</v>
      </c>
      <c r="I1977" t="s">
        <v>0</v>
      </c>
      <c r="K1977" t="s">
        <v>27</v>
      </c>
      <c r="L1977" t="s">
        <v>28</v>
      </c>
      <c r="M1977" t="s">
        <v>18</v>
      </c>
      <c r="N1977" t="s">
        <v>39</v>
      </c>
      <c r="O1977">
        <v>1500</v>
      </c>
      <c r="P1977" t="s">
        <v>20</v>
      </c>
      <c r="Q1977" t="s">
        <v>21</v>
      </c>
      <c r="R1977" t="s">
        <v>3640</v>
      </c>
      <c r="S1977" t="s">
        <v>780</v>
      </c>
      <c r="U1977" t="s">
        <v>2561</v>
      </c>
      <c r="V1977">
        <v>43340</v>
      </c>
    </row>
    <row r="1978" spans="1:22" ht="15.75" customHeight="1" x14ac:dyDescent="0.2">
      <c r="A1978">
        <v>43340.705341122681</v>
      </c>
      <c r="B1978" t="s">
        <v>36</v>
      </c>
      <c r="C1978" t="s">
        <v>3641</v>
      </c>
      <c r="D1978">
        <v>34</v>
      </c>
      <c r="E1978" t="s">
        <v>3639</v>
      </c>
      <c r="F1978">
        <v>3</v>
      </c>
      <c r="G1978" s="4" t="s">
        <v>34</v>
      </c>
      <c r="H1978" t="s">
        <v>26</v>
      </c>
      <c r="I1978" t="s">
        <v>0</v>
      </c>
      <c r="K1978" t="s">
        <v>27</v>
      </c>
      <c r="L1978" t="s">
        <v>57</v>
      </c>
      <c r="M1978" t="s">
        <v>457</v>
      </c>
      <c r="N1978" t="s">
        <v>19</v>
      </c>
      <c r="O1978">
        <v>0</v>
      </c>
      <c r="P1978" t="s">
        <v>20</v>
      </c>
      <c r="Q1978" t="s">
        <v>21</v>
      </c>
      <c r="R1978" t="s">
        <v>2561</v>
      </c>
      <c r="S1978" t="s">
        <v>780</v>
      </c>
      <c r="U1978" t="s">
        <v>2561</v>
      </c>
      <c r="V1978">
        <v>43340</v>
      </c>
    </row>
    <row r="1979" spans="1:22" ht="15.75" customHeight="1" x14ac:dyDescent="0.2">
      <c r="A1979">
        <v>43340.796735162032</v>
      </c>
      <c r="B1979" t="s">
        <v>15</v>
      </c>
      <c r="C1979" t="s">
        <v>3642</v>
      </c>
      <c r="D1979">
        <v>19</v>
      </c>
      <c r="E1979" t="s">
        <v>462</v>
      </c>
      <c r="F1979">
        <v>4</v>
      </c>
      <c r="G1979" s="4" t="s">
        <v>93</v>
      </c>
      <c r="H1979" t="s">
        <v>26</v>
      </c>
      <c r="I1979" t="s">
        <v>0</v>
      </c>
      <c r="K1979" t="s">
        <v>293</v>
      </c>
      <c r="L1979" t="s">
        <v>28</v>
      </c>
      <c r="M1979" t="s">
        <v>87</v>
      </c>
      <c r="N1979" t="s">
        <v>282</v>
      </c>
      <c r="O1979">
        <v>300</v>
      </c>
      <c r="P1979" t="s">
        <v>294</v>
      </c>
      <c r="Q1979" t="s">
        <v>21</v>
      </c>
      <c r="R1979" t="s">
        <v>896</v>
      </c>
      <c r="S1979" t="s">
        <v>3643</v>
      </c>
      <c r="U1979" t="s">
        <v>3644</v>
      </c>
      <c r="V1979">
        <v>43340</v>
      </c>
    </row>
    <row r="1980" spans="1:22" ht="15.75" customHeight="1" x14ac:dyDescent="0.2">
      <c r="A1980">
        <v>43340.80500688657</v>
      </c>
      <c r="B1980" t="s">
        <v>15</v>
      </c>
      <c r="C1980" t="s">
        <v>3645</v>
      </c>
      <c r="D1980">
        <v>75</v>
      </c>
      <c r="E1980">
        <v>18</v>
      </c>
      <c r="F1980">
        <v>8</v>
      </c>
      <c r="G1980" s="4" t="s">
        <v>93</v>
      </c>
      <c r="H1980" t="s">
        <v>26</v>
      </c>
      <c r="I1980" t="s">
        <v>0</v>
      </c>
      <c r="K1980" t="s">
        <v>27</v>
      </c>
      <c r="L1980" t="s">
        <v>57</v>
      </c>
      <c r="M1980" t="s">
        <v>457</v>
      </c>
      <c r="N1980" t="s">
        <v>19</v>
      </c>
      <c r="O1980">
        <v>0</v>
      </c>
      <c r="P1980" t="s">
        <v>20</v>
      </c>
      <c r="Q1980" t="s">
        <v>21</v>
      </c>
      <c r="R1980" t="s">
        <v>3576</v>
      </c>
      <c r="S1980" t="s">
        <v>3579</v>
      </c>
      <c r="U1980" t="s">
        <v>3574</v>
      </c>
      <c r="V1980">
        <v>43340</v>
      </c>
    </row>
    <row r="1981" spans="1:22" ht="15.75" customHeight="1" x14ac:dyDescent="0.2">
      <c r="A1981">
        <v>43340.815090185184</v>
      </c>
      <c r="B1981" t="s">
        <v>22</v>
      </c>
      <c r="C1981" t="s">
        <v>3646</v>
      </c>
      <c r="D1981">
        <v>28</v>
      </c>
      <c r="E1981">
        <v>33</v>
      </c>
      <c r="F1981">
        <v>4</v>
      </c>
      <c r="G1981" s="4" t="s">
        <v>93</v>
      </c>
      <c r="H1981" t="s">
        <v>26</v>
      </c>
      <c r="I1981" t="s">
        <v>0</v>
      </c>
      <c r="K1981" t="s">
        <v>27</v>
      </c>
      <c r="L1981" t="s">
        <v>28</v>
      </c>
      <c r="M1981" t="s">
        <v>29</v>
      </c>
      <c r="N1981" t="s">
        <v>282</v>
      </c>
      <c r="O1981">
        <v>400</v>
      </c>
      <c r="P1981" t="s">
        <v>294</v>
      </c>
      <c r="Q1981" t="s">
        <v>21</v>
      </c>
      <c r="R1981" t="s">
        <v>2227</v>
      </c>
      <c r="S1981" t="s">
        <v>3643</v>
      </c>
      <c r="U1981" t="s">
        <v>3647</v>
      </c>
      <c r="V1981">
        <v>43340</v>
      </c>
    </row>
    <row r="1982" spans="1:22" ht="15.75" customHeight="1" x14ac:dyDescent="0.2">
      <c r="A1982">
        <v>43340.819612002313</v>
      </c>
      <c r="B1982" t="s">
        <v>36</v>
      </c>
      <c r="C1982" t="s">
        <v>2245</v>
      </c>
      <c r="D1982">
        <v>57</v>
      </c>
      <c r="E1982" t="s">
        <v>632</v>
      </c>
      <c r="F1982">
        <v>4</v>
      </c>
      <c r="G1982" s="4" t="s">
        <v>93</v>
      </c>
      <c r="H1982" t="s">
        <v>26</v>
      </c>
      <c r="I1982" t="s">
        <v>0</v>
      </c>
      <c r="K1982" t="s">
        <v>27</v>
      </c>
      <c r="L1982" t="s">
        <v>57</v>
      </c>
      <c r="M1982" t="s">
        <v>457</v>
      </c>
      <c r="N1982" t="s">
        <v>19</v>
      </c>
      <c r="O1982">
        <v>0</v>
      </c>
      <c r="P1982" t="s">
        <v>757</v>
      </c>
      <c r="Q1982" t="s">
        <v>21</v>
      </c>
      <c r="R1982" t="s">
        <v>2227</v>
      </c>
      <c r="S1982" t="s">
        <v>3648</v>
      </c>
      <c r="U1982" t="s">
        <v>3644</v>
      </c>
      <c r="V1982">
        <v>43340</v>
      </c>
    </row>
    <row r="1983" spans="1:22" ht="15.75" customHeight="1" x14ac:dyDescent="0.2">
      <c r="A1983">
        <v>43340.822311921293</v>
      </c>
      <c r="B1983" t="s">
        <v>36</v>
      </c>
      <c r="C1983" t="s">
        <v>3649</v>
      </c>
      <c r="D1983">
        <v>46</v>
      </c>
      <c r="E1983">
        <v>5</v>
      </c>
      <c r="F1983">
        <v>4</v>
      </c>
      <c r="G1983" s="4" t="s">
        <v>93</v>
      </c>
      <c r="H1983" t="s">
        <v>26</v>
      </c>
      <c r="I1983" t="s">
        <v>0</v>
      </c>
      <c r="K1983" t="s">
        <v>100</v>
      </c>
      <c r="L1983" t="s">
        <v>57</v>
      </c>
      <c r="M1983" t="s">
        <v>457</v>
      </c>
      <c r="N1983" t="s">
        <v>19</v>
      </c>
      <c r="O1983">
        <v>0</v>
      </c>
      <c r="P1983" t="s">
        <v>20</v>
      </c>
      <c r="Q1983" t="s">
        <v>21</v>
      </c>
      <c r="R1983" t="s">
        <v>896</v>
      </c>
      <c r="S1983" t="s">
        <v>2226</v>
      </c>
      <c r="U1983" t="s">
        <v>3647</v>
      </c>
      <c r="V1983">
        <v>43340</v>
      </c>
    </row>
    <row r="1984" spans="1:22" ht="15.75" customHeight="1" x14ac:dyDescent="0.2">
      <c r="A1984">
        <v>43340.825845960644</v>
      </c>
      <c r="B1984" t="s">
        <v>22</v>
      </c>
      <c r="C1984" t="s">
        <v>3650</v>
      </c>
      <c r="D1984">
        <v>21</v>
      </c>
      <c r="E1984">
        <v>5</v>
      </c>
      <c r="F1984">
        <v>4</v>
      </c>
      <c r="G1984" s="4" t="s">
        <v>93</v>
      </c>
      <c r="H1984" t="s">
        <v>26</v>
      </c>
      <c r="I1984" t="s">
        <v>0</v>
      </c>
      <c r="K1984" t="s">
        <v>293</v>
      </c>
      <c r="L1984" t="s">
        <v>57</v>
      </c>
      <c r="M1984" t="s">
        <v>457</v>
      </c>
      <c r="N1984" t="s">
        <v>19</v>
      </c>
      <c r="O1984">
        <v>0</v>
      </c>
      <c r="P1984" t="s">
        <v>20</v>
      </c>
      <c r="Q1984" t="s">
        <v>21</v>
      </c>
      <c r="R1984" t="s">
        <v>895</v>
      </c>
      <c r="S1984" t="s">
        <v>2226</v>
      </c>
      <c r="U1984" t="s">
        <v>3647</v>
      </c>
      <c r="V1984">
        <v>43340</v>
      </c>
    </row>
    <row r="1985" spans="1:22" ht="15.75" customHeight="1" x14ac:dyDescent="0.2">
      <c r="A1985">
        <v>43340.827925995371</v>
      </c>
      <c r="B1985" t="s">
        <v>22</v>
      </c>
      <c r="C1985" t="s">
        <v>2252</v>
      </c>
      <c r="D1985">
        <v>17</v>
      </c>
      <c r="E1985">
        <v>5</v>
      </c>
      <c r="F1985">
        <v>4</v>
      </c>
      <c r="G1985" s="4" t="s">
        <v>93</v>
      </c>
      <c r="H1985" t="s">
        <v>26</v>
      </c>
      <c r="I1985" t="s">
        <v>0</v>
      </c>
      <c r="K1985" t="s">
        <v>293</v>
      </c>
      <c r="L1985" t="s">
        <v>57</v>
      </c>
      <c r="M1985" t="s">
        <v>457</v>
      </c>
      <c r="N1985" t="s">
        <v>19</v>
      </c>
      <c r="O1985">
        <v>0</v>
      </c>
      <c r="P1985" t="s">
        <v>20</v>
      </c>
      <c r="Q1985" t="s">
        <v>21</v>
      </c>
      <c r="R1985" t="s">
        <v>2227</v>
      </c>
      <c r="S1985" t="s">
        <v>2226</v>
      </c>
      <c r="U1985" t="s">
        <v>3644</v>
      </c>
      <c r="V1985">
        <v>43340</v>
      </c>
    </row>
    <row r="1986" spans="1:22" ht="15.75" customHeight="1" x14ac:dyDescent="0.2">
      <c r="A1986">
        <v>43340.830245914352</v>
      </c>
      <c r="B1986" t="s">
        <v>22</v>
      </c>
      <c r="C1986" t="s">
        <v>3651</v>
      </c>
      <c r="D1986">
        <v>32</v>
      </c>
      <c r="E1986" t="s">
        <v>1223</v>
      </c>
      <c r="F1986">
        <v>4</v>
      </c>
      <c r="G1986" s="4" t="s">
        <v>93</v>
      </c>
      <c r="H1986" t="s">
        <v>26</v>
      </c>
      <c r="I1986" t="s">
        <v>0</v>
      </c>
      <c r="K1986" t="s">
        <v>100</v>
      </c>
      <c r="L1986" t="s">
        <v>57</v>
      </c>
      <c r="M1986" t="s">
        <v>457</v>
      </c>
      <c r="N1986" t="s">
        <v>19</v>
      </c>
      <c r="O1986">
        <v>0</v>
      </c>
      <c r="P1986" t="s">
        <v>20</v>
      </c>
      <c r="Q1986" t="s">
        <v>21</v>
      </c>
      <c r="R1986" t="s">
        <v>2227</v>
      </c>
      <c r="S1986" t="s">
        <v>2226</v>
      </c>
      <c r="U1986" t="s">
        <v>3644</v>
      </c>
      <c r="V1986">
        <v>43340</v>
      </c>
    </row>
    <row r="1987" spans="1:22" ht="15.75" customHeight="1" x14ac:dyDescent="0.2">
      <c r="A1987">
        <v>43340.833114166671</v>
      </c>
      <c r="B1987" t="s">
        <v>15</v>
      </c>
      <c r="C1987" t="s">
        <v>3652</v>
      </c>
      <c r="D1987">
        <v>45</v>
      </c>
      <c r="E1987" t="s">
        <v>1657</v>
      </c>
      <c r="F1987">
        <v>4</v>
      </c>
      <c r="G1987" s="4" t="s">
        <v>93</v>
      </c>
      <c r="H1987" t="s">
        <v>26</v>
      </c>
      <c r="I1987" t="s">
        <v>0</v>
      </c>
      <c r="K1987" t="s">
        <v>145</v>
      </c>
      <c r="L1987" t="s">
        <v>17</v>
      </c>
      <c r="M1987" t="s">
        <v>289</v>
      </c>
      <c r="N1987" t="s">
        <v>19</v>
      </c>
      <c r="O1987">
        <v>0</v>
      </c>
      <c r="P1987" t="s">
        <v>324</v>
      </c>
      <c r="Q1987" t="s">
        <v>21</v>
      </c>
      <c r="R1987" t="s">
        <v>895</v>
      </c>
      <c r="S1987" t="s">
        <v>2226</v>
      </c>
      <c r="U1987" t="s">
        <v>3647</v>
      </c>
      <c r="V1987">
        <v>43340</v>
      </c>
    </row>
    <row r="1988" spans="1:22" ht="15.75" customHeight="1" x14ac:dyDescent="0.2">
      <c r="A1988">
        <v>43340.835880625003</v>
      </c>
      <c r="B1988" t="s">
        <v>22</v>
      </c>
      <c r="C1988" t="s">
        <v>2259</v>
      </c>
      <c r="D1988">
        <v>43</v>
      </c>
      <c r="E1988" t="s">
        <v>1657</v>
      </c>
      <c r="F1988">
        <v>4</v>
      </c>
      <c r="G1988" s="4" t="s">
        <v>93</v>
      </c>
      <c r="H1988" t="s">
        <v>26</v>
      </c>
      <c r="I1988" t="s">
        <v>0</v>
      </c>
      <c r="K1988" t="s">
        <v>145</v>
      </c>
      <c r="L1988" t="s">
        <v>57</v>
      </c>
      <c r="M1988" t="s">
        <v>457</v>
      </c>
      <c r="N1988" t="s">
        <v>19</v>
      </c>
      <c r="O1988">
        <v>0</v>
      </c>
      <c r="P1988" t="s">
        <v>324</v>
      </c>
      <c r="Q1988" t="s">
        <v>21</v>
      </c>
      <c r="R1988" t="s">
        <v>895</v>
      </c>
      <c r="S1988" t="s">
        <v>2226</v>
      </c>
      <c r="U1988" t="s">
        <v>3644</v>
      </c>
      <c r="V1988">
        <v>43340</v>
      </c>
    </row>
    <row r="1989" spans="1:22" ht="15.75" customHeight="1" x14ac:dyDescent="0.2">
      <c r="A1989">
        <v>43340.838052905092</v>
      </c>
      <c r="B1989" t="s">
        <v>22</v>
      </c>
      <c r="C1989" t="s">
        <v>3653</v>
      </c>
      <c r="D1989">
        <v>19</v>
      </c>
      <c r="E1989" t="s">
        <v>1657</v>
      </c>
      <c r="F1989">
        <v>4</v>
      </c>
      <c r="G1989" s="4" t="s">
        <v>93</v>
      </c>
      <c r="H1989" t="s">
        <v>26</v>
      </c>
      <c r="I1989" t="s">
        <v>0</v>
      </c>
      <c r="K1989" t="s">
        <v>293</v>
      </c>
      <c r="L1989" t="s">
        <v>57</v>
      </c>
      <c r="M1989" t="s">
        <v>457</v>
      </c>
      <c r="N1989" t="s">
        <v>19</v>
      </c>
      <c r="O1989">
        <v>0</v>
      </c>
      <c r="P1989" t="s">
        <v>324</v>
      </c>
      <c r="Q1989" t="s">
        <v>21</v>
      </c>
      <c r="R1989" t="s">
        <v>895</v>
      </c>
      <c r="S1989" t="s">
        <v>2226</v>
      </c>
      <c r="U1989" t="s">
        <v>3644</v>
      </c>
      <c r="V1989">
        <v>43340</v>
      </c>
    </row>
    <row r="1990" spans="1:22" ht="15.75" customHeight="1" x14ac:dyDescent="0.2">
      <c r="A1990">
        <v>43340.840357210647</v>
      </c>
      <c r="B1990" t="s">
        <v>36</v>
      </c>
      <c r="C1990" t="s">
        <v>2263</v>
      </c>
      <c r="D1990">
        <v>65</v>
      </c>
      <c r="E1990">
        <v>1</v>
      </c>
      <c r="F1990">
        <v>4</v>
      </c>
      <c r="G1990" s="4" t="s">
        <v>93</v>
      </c>
      <c r="H1990" t="s">
        <v>26</v>
      </c>
      <c r="I1990" t="s">
        <v>0</v>
      </c>
      <c r="K1990" t="s">
        <v>27</v>
      </c>
      <c r="L1990" t="s">
        <v>57</v>
      </c>
      <c r="M1990" t="s">
        <v>457</v>
      </c>
      <c r="N1990" t="s">
        <v>19</v>
      </c>
      <c r="O1990">
        <v>0</v>
      </c>
      <c r="P1990" t="s">
        <v>324</v>
      </c>
      <c r="Q1990" t="s">
        <v>21</v>
      </c>
      <c r="R1990" t="s">
        <v>895</v>
      </c>
      <c r="S1990" t="s">
        <v>2226</v>
      </c>
      <c r="U1990" t="s">
        <v>3644</v>
      </c>
      <c r="V1990">
        <v>43340</v>
      </c>
    </row>
    <row r="1991" spans="1:22" ht="15.75" customHeight="1" x14ac:dyDescent="0.2">
      <c r="A1991">
        <v>43340.844530011571</v>
      </c>
      <c r="B1991" t="s">
        <v>15</v>
      </c>
      <c r="C1991" t="s">
        <v>3654</v>
      </c>
      <c r="D1991">
        <v>23</v>
      </c>
      <c r="E1991">
        <v>1</v>
      </c>
      <c r="F1991">
        <v>4</v>
      </c>
      <c r="G1991" s="4" t="s">
        <v>93</v>
      </c>
      <c r="H1991" t="s">
        <v>26</v>
      </c>
      <c r="I1991" t="s">
        <v>0</v>
      </c>
      <c r="K1991" t="s">
        <v>27</v>
      </c>
      <c r="L1991" t="s">
        <v>28</v>
      </c>
      <c r="M1991" t="s">
        <v>94</v>
      </c>
      <c r="N1991" t="s">
        <v>282</v>
      </c>
      <c r="O1991">
        <v>400</v>
      </c>
      <c r="P1991" t="s">
        <v>757</v>
      </c>
      <c r="Q1991" t="s">
        <v>95</v>
      </c>
      <c r="R1991" t="s">
        <v>895</v>
      </c>
      <c r="S1991" t="s">
        <v>2226</v>
      </c>
      <c r="U1991" t="s">
        <v>3644</v>
      </c>
      <c r="V1991">
        <v>43340</v>
      </c>
    </row>
    <row r="1992" spans="1:22" ht="15.75" customHeight="1" x14ac:dyDescent="0.2">
      <c r="A1992">
        <v>43340.848485196759</v>
      </c>
      <c r="B1992" t="s">
        <v>15</v>
      </c>
      <c r="C1992" t="s">
        <v>3655</v>
      </c>
      <c r="D1992">
        <v>44</v>
      </c>
      <c r="E1992" t="s">
        <v>462</v>
      </c>
      <c r="F1992">
        <v>4</v>
      </c>
      <c r="G1992" s="4" t="s">
        <v>93</v>
      </c>
      <c r="H1992" t="s">
        <v>26</v>
      </c>
      <c r="I1992" t="s">
        <v>0</v>
      </c>
      <c r="K1992" t="s">
        <v>27</v>
      </c>
      <c r="L1992" t="s">
        <v>28</v>
      </c>
      <c r="M1992" t="s">
        <v>18</v>
      </c>
      <c r="N1992" t="s">
        <v>282</v>
      </c>
      <c r="O1992">
        <v>700</v>
      </c>
      <c r="P1992" t="s">
        <v>757</v>
      </c>
      <c r="Q1992" t="s">
        <v>95</v>
      </c>
      <c r="R1992" t="s">
        <v>895</v>
      </c>
      <c r="S1992" t="s">
        <v>2226</v>
      </c>
      <c r="U1992" t="s">
        <v>3644</v>
      </c>
      <c r="V1992">
        <v>43340</v>
      </c>
    </row>
    <row r="1993" spans="1:22" ht="15.75" customHeight="1" x14ac:dyDescent="0.2">
      <c r="A1993">
        <v>43340.851690729163</v>
      </c>
      <c r="B1993" t="s">
        <v>22</v>
      </c>
      <c r="C1993" t="s">
        <v>895</v>
      </c>
      <c r="D1993">
        <v>49</v>
      </c>
      <c r="E1993" t="s">
        <v>462</v>
      </c>
      <c r="F1993">
        <v>4</v>
      </c>
      <c r="G1993" s="4" t="s">
        <v>93</v>
      </c>
      <c r="H1993" t="s">
        <v>26</v>
      </c>
      <c r="I1993" t="s">
        <v>0</v>
      </c>
      <c r="K1993" t="s">
        <v>27</v>
      </c>
      <c r="L1993" t="s">
        <v>57</v>
      </c>
      <c r="M1993" t="s">
        <v>457</v>
      </c>
      <c r="N1993" t="s">
        <v>19</v>
      </c>
      <c r="O1993">
        <v>0</v>
      </c>
      <c r="P1993" t="s">
        <v>20</v>
      </c>
      <c r="Q1993" t="s">
        <v>21</v>
      </c>
      <c r="R1993" t="s">
        <v>895</v>
      </c>
      <c r="S1993" t="s">
        <v>2226</v>
      </c>
      <c r="U1993" t="s">
        <v>3644</v>
      </c>
      <c r="V1993">
        <v>43340</v>
      </c>
    </row>
    <row r="1994" spans="1:22" ht="15.75" customHeight="1" x14ac:dyDescent="0.2">
      <c r="A1994">
        <v>43340.856117800926</v>
      </c>
      <c r="B1994" t="s">
        <v>22</v>
      </c>
      <c r="C1994" t="s">
        <v>3656</v>
      </c>
      <c r="D1994">
        <v>60</v>
      </c>
      <c r="E1994">
        <v>84</v>
      </c>
      <c r="F1994">
        <v>4</v>
      </c>
      <c r="G1994" s="4" t="s">
        <v>93</v>
      </c>
      <c r="H1994" t="s">
        <v>26</v>
      </c>
      <c r="I1994" t="s">
        <v>0</v>
      </c>
      <c r="K1994" t="s">
        <v>27</v>
      </c>
      <c r="L1994" t="s">
        <v>57</v>
      </c>
      <c r="M1994" t="s">
        <v>457</v>
      </c>
      <c r="N1994" t="s">
        <v>19</v>
      </c>
      <c r="O1994">
        <v>0</v>
      </c>
      <c r="P1994" t="s">
        <v>20</v>
      </c>
      <c r="Q1994" t="s">
        <v>21</v>
      </c>
      <c r="R1994" t="s">
        <v>3656</v>
      </c>
      <c r="S1994" t="s">
        <v>2226</v>
      </c>
      <c r="U1994" t="s">
        <v>3644</v>
      </c>
      <c r="V1994">
        <v>43340</v>
      </c>
    </row>
    <row r="1995" spans="1:22" ht="15.75" customHeight="1" x14ac:dyDescent="0.2">
      <c r="A1995">
        <v>43340.860651354167</v>
      </c>
      <c r="B1995" t="s">
        <v>36</v>
      </c>
      <c r="C1995" t="s">
        <v>3657</v>
      </c>
      <c r="D1995">
        <v>73</v>
      </c>
      <c r="E1995" t="s">
        <v>1079</v>
      </c>
      <c r="F1995">
        <v>8</v>
      </c>
      <c r="G1995" s="4" t="s">
        <v>93</v>
      </c>
      <c r="H1995" t="s">
        <v>26</v>
      </c>
      <c r="I1995" t="s">
        <v>0</v>
      </c>
      <c r="K1995" t="s">
        <v>27</v>
      </c>
      <c r="L1995" t="s">
        <v>57</v>
      </c>
      <c r="M1995" t="s">
        <v>457</v>
      </c>
      <c r="N1995" t="s">
        <v>19</v>
      </c>
      <c r="O1995">
        <v>0</v>
      </c>
      <c r="P1995" t="s">
        <v>324</v>
      </c>
      <c r="Q1995" t="s">
        <v>21</v>
      </c>
      <c r="R1995" t="s">
        <v>3657</v>
      </c>
      <c r="S1995" t="s">
        <v>2226</v>
      </c>
      <c r="U1995" t="s">
        <v>3644</v>
      </c>
      <c r="V1995">
        <v>43340</v>
      </c>
    </row>
    <row r="1996" spans="1:22" ht="15.75" customHeight="1" x14ac:dyDescent="0.2">
      <c r="A1996">
        <v>43340.863156516207</v>
      </c>
      <c r="B1996" t="s">
        <v>15</v>
      </c>
      <c r="C1996" t="s">
        <v>1081</v>
      </c>
      <c r="D1996">
        <v>74</v>
      </c>
      <c r="E1996" t="s">
        <v>1079</v>
      </c>
      <c r="F1996">
        <v>8</v>
      </c>
      <c r="G1996" s="4" t="s">
        <v>93</v>
      </c>
      <c r="H1996" t="s">
        <v>26</v>
      </c>
      <c r="I1996" t="s">
        <v>0</v>
      </c>
      <c r="K1996" t="s">
        <v>27</v>
      </c>
      <c r="L1996" t="s">
        <v>17</v>
      </c>
      <c r="M1996" t="s">
        <v>289</v>
      </c>
      <c r="N1996" t="s">
        <v>19</v>
      </c>
      <c r="O1996">
        <v>0</v>
      </c>
      <c r="P1996" t="s">
        <v>757</v>
      </c>
      <c r="Q1996" t="s">
        <v>21</v>
      </c>
      <c r="R1996" t="s">
        <v>3657</v>
      </c>
      <c r="S1996" t="s">
        <v>2226</v>
      </c>
      <c r="U1996" t="s">
        <v>3644</v>
      </c>
      <c r="V1996">
        <v>43340</v>
      </c>
    </row>
    <row r="1997" spans="1:22" ht="15.75" customHeight="1" x14ac:dyDescent="0.2">
      <c r="A1997">
        <v>43340.944020347219</v>
      </c>
      <c r="B1997" t="s">
        <v>36</v>
      </c>
      <c r="C1997" t="s">
        <v>3658</v>
      </c>
      <c r="D1997">
        <v>62</v>
      </c>
      <c r="E1997" t="s">
        <v>3600</v>
      </c>
      <c r="F1997">
        <v>2</v>
      </c>
      <c r="G1997" t="s">
        <v>25</v>
      </c>
      <c r="H1997" t="s">
        <v>26</v>
      </c>
      <c r="I1997" t="s">
        <v>0</v>
      </c>
      <c r="K1997" t="s">
        <v>27</v>
      </c>
      <c r="L1997" t="s">
        <v>28</v>
      </c>
      <c r="M1997" t="s">
        <v>18</v>
      </c>
      <c r="N1997" t="s">
        <v>51</v>
      </c>
      <c r="O1997">
        <v>0</v>
      </c>
      <c r="P1997" t="s">
        <v>141</v>
      </c>
      <c r="Q1997" t="s">
        <v>21</v>
      </c>
      <c r="R1997" t="s">
        <v>2632</v>
      </c>
      <c r="S1997" t="s">
        <v>369</v>
      </c>
      <c r="U1997" t="s">
        <v>2633</v>
      </c>
      <c r="V1997">
        <v>43340</v>
      </c>
    </row>
    <row r="1998" spans="1:22" ht="15.75" customHeight="1" x14ac:dyDescent="0.2">
      <c r="A1998">
        <v>43341.380932604166</v>
      </c>
      <c r="B1998" t="s">
        <v>36</v>
      </c>
      <c r="C1998" t="s">
        <v>3659</v>
      </c>
      <c r="D1998">
        <v>85</v>
      </c>
      <c r="E1998">
        <v>8</v>
      </c>
      <c r="F1998">
        <v>8</v>
      </c>
      <c r="G1998" s="4" t="s">
        <v>93</v>
      </c>
      <c r="H1998" t="s">
        <v>26</v>
      </c>
      <c r="I1998" t="s">
        <v>0</v>
      </c>
      <c r="K1998" t="s">
        <v>100</v>
      </c>
      <c r="L1998" t="s">
        <v>57</v>
      </c>
      <c r="M1998" t="s">
        <v>457</v>
      </c>
      <c r="N1998" t="s">
        <v>19</v>
      </c>
      <c r="O1998">
        <v>0</v>
      </c>
      <c r="P1998" t="s">
        <v>20</v>
      </c>
      <c r="Q1998" t="s">
        <v>21</v>
      </c>
      <c r="R1998" t="s">
        <v>3576</v>
      </c>
      <c r="S1998" t="s">
        <v>3579</v>
      </c>
      <c r="U1998" t="s">
        <v>3574</v>
      </c>
      <c r="V1998">
        <v>43341</v>
      </c>
    </row>
    <row r="1999" spans="1:22" ht="15.75" customHeight="1" x14ac:dyDescent="0.2">
      <c r="A1999">
        <v>43341.38374125</v>
      </c>
      <c r="B1999" t="s">
        <v>15</v>
      </c>
      <c r="C1999" t="s">
        <v>3660</v>
      </c>
      <c r="D1999">
        <v>61</v>
      </c>
      <c r="E1999">
        <v>8</v>
      </c>
      <c r="F1999">
        <v>8</v>
      </c>
      <c r="G1999" s="4" t="s">
        <v>93</v>
      </c>
      <c r="H1999" t="s">
        <v>26</v>
      </c>
      <c r="I1999" t="s">
        <v>0</v>
      </c>
      <c r="K1999" t="s">
        <v>27</v>
      </c>
      <c r="L1999" t="s">
        <v>28</v>
      </c>
      <c r="M1999" t="s">
        <v>29</v>
      </c>
      <c r="N1999" t="s">
        <v>51</v>
      </c>
      <c r="O1999">
        <v>2000</v>
      </c>
      <c r="P1999" t="s">
        <v>20</v>
      </c>
      <c r="Q1999" t="s">
        <v>21</v>
      </c>
      <c r="R1999" t="s">
        <v>3576</v>
      </c>
      <c r="S1999" t="s">
        <v>3579</v>
      </c>
      <c r="U1999" t="s">
        <v>3574</v>
      </c>
      <c r="V1999">
        <v>43341</v>
      </c>
    </row>
    <row r="2000" spans="1:22" ht="15.75" customHeight="1" x14ac:dyDescent="0.2">
      <c r="A2000">
        <v>43341.386386643513</v>
      </c>
      <c r="B2000" t="s">
        <v>36</v>
      </c>
      <c r="C2000" t="s">
        <v>3661</v>
      </c>
      <c r="D2000">
        <v>68</v>
      </c>
      <c r="E2000" t="s">
        <v>3356</v>
      </c>
      <c r="F2000">
        <v>8</v>
      </c>
      <c r="G2000" s="4" t="s">
        <v>93</v>
      </c>
      <c r="H2000" t="s">
        <v>26</v>
      </c>
      <c r="I2000" t="s">
        <v>0</v>
      </c>
      <c r="K2000" t="s">
        <v>27</v>
      </c>
      <c r="L2000" t="s">
        <v>57</v>
      </c>
      <c r="M2000" t="s">
        <v>457</v>
      </c>
      <c r="N2000" t="s">
        <v>19</v>
      </c>
      <c r="O2000">
        <v>0</v>
      </c>
      <c r="P2000" t="s">
        <v>212</v>
      </c>
      <c r="Q2000" t="s">
        <v>21</v>
      </c>
      <c r="R2000" t="s">
        <v>3576</v>
      </c>
      <c r="S2000" t="s">
        <v>3579</v>
      </c>
      <c r="U2000" t="s">
        <v>3574</v>
      </c>
      <c r="V2000">
        <v>43341</v>
      </c>
    </row>
    <row r="2001" spans="1:22" ht="15.75" customHeight="1" x14ac:dyDescent="0.2">
      <c r="A2001">
        <v>43341.388993333334</v>
      </c>
      <c r="B2001" t="s">
        <v>22</v>
      </c>
      <c r="C2001" t="s">
        <v>3662</v>
      </c>
      <c r="D2001">
        <v>60</v>
      </c>
      <c r="E2001" t="s">
        <v>3356</v>
      </c>
      <c r="F2001">
        <v>8</v>
      </c>
      <c r="G2001" s="4" t="s">
        <v>93</v>
      </c>
      <c r="H2001" t="s">
        <v>26</v>
      </c>
      <c r="I2001" t="s">
        <v>0</v>
      </c>
      <c r="K2001" t="s">
        <v>27</v>
      </c>
      <c r="L2001" t="s">
        <v>57</v>
      </c>
      <c r="M2001" t="s">
        <v>457</v>
      </c>
      <c r="N2001" t="s">
        <v>19</v>
      </c>
      <c r="O2001">
        <v>0</v>
      </c>
      <c r="P2001" t="s">
        <v>212</v>
      </c>
      <c r="Q2001" t="s">
        <v>21</v>
      </c>
      <c r="R2001" t="s">
        <v>3576</v>
      </c>
      <c r="S2001" t="s">
        <v>3579</v>
      </c>
      <c r="U2001" t="s">
        <v>3574</v>
      </c>
      <c r="V2001">
        <v>43341</v>
      </c>
    </row>
    <row r="2002" spans="1:22" ht="15.75" customHeight="1" x14ac:dyDescent="0.2">
      <c r="A2002">
        <v>43341.391323969903</v>
      </c>
      <c r="B2002" t="s">
        <v>22</v>
      </c>
      <c r="C2002" t="s">
        <v>3663</v>
      </c>
      <c r="D2002">
        <v>52</v>
      </c>
      <c r="E2002" t="s">
        <v>3356</v>
      </c>
      <c r="F2002">
        <v>8</v>
      </c>
      <c r="G2002" s="4" t="s">
        <v>93</v>
      </c>
      <c r="H2002" t="s">
        <v>26</v>
      </c>
      <c r="I2002" t="s">
        <v>0</v>
      </c>
      <c r="K2002" t="s">
        <v>50</v>
      </c>
      <c r="L2002" t="s">
        <v>57</v>
      </c>
      <c r="M2002" t="s">
        <v>457</v>
      </c>
      <c r="N2002" t="s">
        <v>19</v>
      </c>
      <c r="O2002">
        <v>0</v>
      </c>
      <c r="P2002" t="s">
        <v>212</v>
      </c>
      <c r="Q2002" t="s">
        <v>21</v>
      </c>
      <c r="R2002" t="s">
        <v>3576</v>
      </c>
      <c r="S2002" t="s">
        <v>3579</v>
      </c>
      <c r="U2002" t="s">
        <v>3574</v>
      </c>
      <c r="V2002">
        <v>43341</v>
      </c>
    </row>
    <row r="2003" spans="1:22" ht="15.75" customHeight="1" x14ac:dyDescent="0.2">
      <c r="A2003">
        <v>43341.419988148147</v>
      </c>
      <c r="B2003" t="s">
        <v>15</v>
      </c>
      <c r="C2003" t="s">
        <v>3664</v>
      </c>
      <c r="D2003">
        <v>44</v>
      </c>
      <c r="E2003" t="s">
        <v>1572</v>
      </c>
      <c r="F2003">
        <v>8</v>
      </c>
      <c r="G2003" s="4" t="s">
        <v>93</v>
      </c>
      <c r="H2003" t="s">
        <v>26</v>
      </c>
      <c r="I2003" t="s">
        <v>0</v>
      </c>
      <c r="K2003" t="s">
        <v>50</v>
      </c>
      <c r="L2003" t="s">
        <v>17</v>
      </c>
      <c r="M2003" t="s">
        <v>289</v>
      </c>
      <c r="N2003" t="s">
        <v>19</v>
      </c>
      <c r="O2003">
        <v>0</v>
      </c>
      <c r="P2003" t="s">
        <v>216</v>
      </c>
      <c r="Q2003" t="s">
        <v>21</v>
      </c>
      <c r="R2003" t="s">
        <v>3576</v>
      </c>
      <c r="S2003" t="s">
        <v>3579</v>
      </c>
      <c r="U2003" t="s">
        <v>3574</v>
      </c>
      <c r="V2003">
        <v>43341</v>
      </c>
    </row>
    <row r="2004" spans="1:22" ht="15.75" customHeight="1" x14ac:dyDescent="0.2">
      <c r="A2004">
        <v>43341.422693043976</v>
      </c>
      <c r="B2004" t="s">
        <v>36</v>
      </c>
      <c r="C2004" t="s">
        <v>3665</v>
      </c>
      <c r="D2004">
        <v>46</v>
      </c>
      <c r="E2004" t="s">
        <v>1572</v>
      </c>
      <c r="F2004">
        <v>8</v>
      </c>
      <c r="G2004" s="4" t="s">
        <v>93</v>
      </c>
      <c r="H2004" t="s">
        <v>26</v>
      </c>
      <c r="I2004" t="s">
        <v>0</v>
      </c>
      <c r="K2004" t="s">
        <v>16</v>
      </c>
      <c r="L2004" t="s">
        <v>57</v>
      </c>
      <c r="M2004" t="s">
        <v>457</v>
      </c>
      <c r="N2004" t="s">
        <v>19</v>
      </c>
      <c r="O2004">
        <v>0</v>
      </c>
      <c r="P2004" t="s">
        <v>20</v>
      </c>
      <c r="Q2004" t="s">
        <v>21</v>
      </c>
      <c r="R2004" t="s">
        <v>3666</v>
      </c>
      <c r="S2004" t="s">
        <v>3667</v>
      </c>
      <c r="U2004" t="s">
        <v>3574</v>
      </c>
      <c r="V2004">
        <v>43341</v>
      </c>
    </row>
    <row r="2005" spans="1:22" ht="15.75" customHeight="1" x14ac:dyDescent="0.2">
      <c r="A2005">
        <v>43341.425689791664</v>
      </c>
      <c r="B2005" t="s">
        <v>15</v>
      </c>
      <c r="C2005" t="s">
        <v>3668</v>
      </c>
      <c r="D2005">
        <v>15</v>
      </c>
      <c r="E2005" t="s">
        <v>1572</v>
      </c>
      <c r="F2005">
        <v>8</v>
      </c>
      <c r="G2005" s="4" t="s">
        <v>93</v>
      </c>
      <c r="H2005" t="s">
        <v>26</v>
      </c>
      <c r="I2005" t="s">
        <v>0</v>
      </c>
      <c r="K2005" t="s">
        <v>293</v>
      </c>
      <c r="L2005" t="s">
        <v>57</v>
      </c>
      <c r="M2005" t="s">
        <v>457</v>
      </c>
      <c r="N2005" t="s">
        <v>19</v>
      </c>
      <c r="O2005">
        <v>0</v>
      </c>
      <c r="P2005" t="s">
        <v>20</v>
      </c>
      <c r="Q2005" t="s">
        <v>21</v>
      </c>
      <c r="R2005" t="s">
        <v>3576</v>
      </c>
      <c r="S2005" t="s">
        <v>3579</v>
      </c>
      <c r="U2005" t="s">
        <v>3574</v>
      </c>
      <c r="V2005">
        <v>43341</v>
      </c>
    </row>
    <row r="2006" spans="1:22" ht="15.75" customHeight="1" x14ac:dyDescent="0.2">
      <c r="A2006">
        <v>43341.42826497685</v>
      </c>
      <c r="B2006" t="s">
        <v>15</v>
      </c>
      <c r="C2006" t="s">
        <v>3669</v>
      </c>
      <c r="D2006">
        <v>45</v>
      </c>
      <c r="E2006" t="s">
        <v>1572</v>
      </c>
      <c r="F2006">
        <v>8</v>
      </c>
      <c r="G2006" s="4" t="s">
        <v>93</v>
      </c>
      <c r="H2006" t="s">
        <v>26</v>
      </c>
      <c r="I2006" t="s">
        <v>0</v>
      </c>
      <c r="K2006" t="s">
        <v>50</v>
      </c>
      <c r="L2006" t="s">
        <v>57</v>
      </c>
      <c r="M2006" t="s">
        <v>457</v>
      </c>
      <c r="N2006" t="s">
        <v>19</v>
      </c>
      <c r="O2006">
        <v>0</v>
      </c>
      <c r="P2006" t="s">
        <v>20</v>
      </c>
      <c r="Q2006" t="s">
        <v>21</v>
      </c>
      <c r="R2006" t="s">
        <v>3576</v>
      </c>
      <c r="S2006" t="s">
        <v>3579</v>
      </c>
      <c r="U2006" t="s">
        <v>3574</v>
      </c>
      <c r="V2006">
        <v>43341</v>
      </c>
    </row>
    <row r="2007" spans="1:22" ht="15.75" customHeight="1" x14ac:dyDescent="0.2">
      <c r="A2007">
        <v>43341.525028749995</v>
      </c>
      <c r="B2007" t="s">
        <v>15</v>
      </c>
      <c r="C2007" t="s">
        <v>3670</v>
      </c>
      <c r="D2007">
        <v>67</v>
      </c>
      <c r="E2007" t="s">
        <v>1159</v>
      </c>
      <c r="F2007">
        <v>3</v>
      </c>
      <c r="G2007" s="4" t="s">
        <v>93</v>
      </c>
      <c r="H2007" t="s">
        <v>26</v>
      </c>
      <c r="I2007" t="s">
        <v>0</v>
      </c>
      <c r="K2007" t="s">
        <v>27</v>
      </c>
      <c r="L2007" t="s">
        <v>28</v>
      </c>
      <c r="M2007" t="s">
        <v>29</v>
      </c>
      <c r="N2007" t="s">
        <v>51</v>
      </c>
      <c r="O2007">
        <v>200</v>
      </c>
      <c r="P2007" t="s">
        <v>20</v>
      </c>
      <c r="Q2007" t="s">
        <v>21</v>
      </c>
      <c r="R2007" t="s">
        <v>2903</v>
      </c>
      <c r="S2007" t="s">
        <v>3579</v>
      </c>
      <c r="U2007" t="s">
        <v>3671</v>
      </c>
      <c r="V2007">
        <v>43341</v>
      </c>
    </row>
    <row r="2008" spans="1:22" ht="15.75" customHeight="1" x14ac:dyDescent="0.2">
      <c r="A2008">
        <v>43341.529571087958</v>
      </c>
      <c r="B2008" t="s">
        <v>15</v>
      </c>
      <c r="C2008" t="s">
        <v>3672</v>
      </c>
      <c r="D2008">
        <v>34</v>
      </c>
      <c r="E2008" t="s">
        <v>1159</v>
      </c>
      <c r="F2008">
        <v>3</v>
      </c>
      <c r="G2008" s="4" t="s">
        <v>93</v>
      </c>
      <c r="H2008" t="s">
        <v>26</v>
      </c>
      <c r="I2008" t="s">
        <v>0</v>
      </c>
      <c r="K2008" t="s">
        <v>50</v>
      </c>
      <c r="L2008" t="s">
        <v>17</v>
      </c>
      <c r="M2008" t="s">
        <v>289</v>
      </c>
      <c r="N2008" t="s">
        <v>19</v>
      </c>
      <c r="O2008">
        <v>0</v>
      </c>
      <c r="P2008" t="s">
        <v>20</v>
      </c>
      <c r="Q2008" t="s">
        <v>21</v>
      </c>
      <c r="R2008" t="s">
        <v>2903</v>
      </c>
      <c r="S2008" t="s">
        <v>3579</v>
      </c>
      <c r="U2008" t="s">
        <v>3671</v>
      </c>
      <c r="V2008">
        <v>43341</v>
      </c>
    </row>
    <row r="2009" spans="1:22" ht="15.75" customHeight="1" x14ac:dyDescent="0.2">
      <c r="A2009">
        <v>43341.535917430556</v>
      </c>
      <c r="B2009" t="s">
        <v>15</v>
      </c>
      <c r="C2009" t="s">
        <v>3673</v>
      </c>
      <c r="D2009">
        <v>88</v>
      </c>
      <c r="E2009">
        <v>14</v>
      </c>
      <c r="F2009">
        <v>3</v>
      </c>
      <c r="G2009" s="4" t="s">
        <v>93</v>
      </c>
      <c r="H2009" t="s">
        <v>26</v>
      </c>
      <c r="I2009" t="s">
        <v>0</v>
      </c>
      <c r="K2009" t="s">
        <v>27</v>
      </c>
      <c r="L2009" t="s">
        <v>28</v>
      </c>
      <c r="M2009" t="s">
        <v>94</v>
      </c>
      <c r="N2009" t="s">
        <v>51</v>
      </c>
      <c r="O2009">
        <v>300</v>
      </c>
      <c r="P2009" t="s">
        <v>20</v>
      </c>
      <c r="Q2009" t="s">
        <v>21</v>
      </c>
      <c r="R2009" t="s">
        <v>2903</v>
      </c>
      <c r="S2009" t="s">
        <v>3579</v>
      </c>
      <c r="U2009" t="s">
        <v>3574</v>
      </c>
      <c r="V2009">
        <v>43341</v>
      </c>
    </row>
    <row r="2010" spans="1:22" ht="15.75" customHeight="1" x14ac:dyDescent="0.2">
      <c r="A2010">
        <v>43341.545804027774</v>
      </c>
      <c r="B2010" t="s">
        <v>15</v>
      </c>
      <c r="C2010" t="s">
        <v>2957</v>
      </c>
      <c r="D2010">
        <v>60</v>
      </c>
      <c r="E2010" t="s">
        <v>552</v>
      </c>
      <c r="F2010">
        <v>3</v>
      </c>
      <c r="G2010" s="4" t="s">
        <v>93</v>
      </c>
      <c r="H2010" t="s">
        <v>26</v>
      </c>
      <c r="I2010" t="s">
        <v>0</v>
      </c>
      <c r="K2010" t="s">
        <v>27</v>
      </c>
      <c r="L2010" t="s">
        <v>136</v>
      </c>
      <c r="M2010" t="s">
        <v>289</v>
      </c>
      <c r="N2010" t="s">
        <v>19</v>
      </c>
      <c r="O2010">
        <v>0</v>
      </c>
      <c r="P2010" t="s">
        <v>20</v>
      </c>
      <c r="Q2010" t="s">
        <v>21</v>
      </c>
      <c r="R2010" t="s">
        <v>2903</v>
      </c>
      <c r="S2010" t="s">
        <v>3674</v>
      </c>
      <c r="U2010" t="s">
        <v>3574</v>
      </c>
      <c r="V2010">
        <v>43341</v>
      </c>
    </row>
    <row r="2011" spans="1:22" ht="15.75" customHeight="1" x14ac:dyDescent="0.2">
      <c r="A2011">
        <v>43341.549806817129</v>
      </c>
      <c r="B2011" t="s">
        <v>36</v>
      </c>
      <c r="C2011" t="s">
        <v>3675</v>
      </c>
      <c r="D2011">
        <v>80</v>
      </c>
      <c r="E2011">
        <v>18</v>
      </c>
      <c r="F2011">
        <v>3</v>
      </c>
      <c r="G2011" s="4" t="s">
        <v>93</v>
      </c>
      <c r="H2011" t="s">
        <v>26</v>
      </c>
      <c r="I2011" t="s">
        <v>0</v>
      </c>
      <c r="K2011" t="s">
        <v>27</v>
      </c>
      <c r="L2011" t="s">
        <v>57</v>
      </c>
      <c r="M2011" t="s">
        <v>457</v>
      </c>
      <c r="N2011" t="s">
        <v>19</v>
      </c>
      <c r="O2011">
        <v>0</v>
      </c>
      <c r="P2011" t="s">
        <v>20</v>
      </c>
      <c r="Q2011" t="s">
        <v>21</v>
      </c>
      <c r="R2011" t="s">
        <v>2903</v>
      </c>
      <c r="S2011" t="s">
        <v>3674</v>
      </c>
      <c r="U2011" t="s">
        <v>3574</v>
      </c>
      <c r="V2011">
        <v>43341</v>
      </c>
    </row>
    <row r="2012" spans="1:22" ht="15.75" customHeight="1" x14ac:dyDescent="0.2">
      <c r="A2012">
        <v>43341.552118090272</v>
      </c>
      <c r="B2012" t="s">
        <v>36</v>
      </c>
      <c r="C2012" t="s">
        <v>2956</v>
      </c>
      <c r="D2012">
        <v>67</v>
      </c>
      <c r="E2012" t="s">
        <v>1179</v>
      </c>
      <c r="F2012">
        <v>3</v>
      </c>
      <c r="G2012" s="4" t="s">
        <v>93</v>
      </c>
      <c r="H2012" t="s">
        <v>26</v>
      </c>
      <c r="I2012" t="s">
        <v>0</v>
      </c>
      <c r="K2012" t="s">
        <v>27</v>
      </c>
      <c r="L2012" t="s">
        <v>57</v>
      </c>
      <c r="M2012" t="s">
        <v>457</v>
      </c>
      <c r="N2012" t="s">
        <v>19</v>
      </c>
      <c r="O2012">
        <v>0</v>
      </c>
      <c r="P2012" t="s">
        <v>20</v>
      </c>
      <c r="Q2012" t="s">
        <v>21</v>
      </c>
      <c r="R2012" t="s">
        <v>2903</v>
      </c>
      <c r="S2012" t="s">
        <v>3674</v>
      </c>
      <c r="U2012" t="s">
        <v>3574</v>
      </c>
      <c r="V2012">
        <v>43341</v>
      </c>
    </row>
    <row r="2013" spans="1:22" ht="15.75" customHeight="1" x14ac:dyDescent="0.2">
      <c r="A2013">
        <v>43341.554933784719</v>
      </c>
      <c r="B2013" t="s">
        <v>15</v>
      </c>
      <c r="C2013" t="s">
        <v>2958</v>
      </c>
      <c r="D2013">
        <v>35</v>
      </c>
      <c r="E2013">
        <v>17</v>
      </c>
      <c r="F2013">
        <v>3</v>
      </c>
      <c r="G2013" s="4" t="s">
        <v>93</v>
      </c>
      <c r="H2013" t="s">
        <v>26</v>
      </c>
      <c r="I2013" t="s">
        <v>0</v>
      </c>
      <c r="K2013" t="s">
        <v>50</v>
      </c>
      <c r="L2013" t="s">
        <v>28</v>
      </c>
      <c r="M2013" t="s">
        <v>94</v>
      </c>
      <c r="N2013" t="s">
        <v>39</v>
      </c>
      <c r="O2013">
        <v>300</v>
      </c>
      <c r="P2013" t="s">
        <v>20</v>
      </c>
      <c r="Q2013" t="s">
        <v>21</v>
      </c>
      <c r="R2013" t="s">
        <v>2903</v>
      </c>
      <c r="S2013" t="s">
        <v>3674</v>
      </c>
      <c r="U2013" t="s">
        <v>3574</v>
      </c>
      <c r="V2013">
        <v>43341</v>
      </c>
    </row>
    <row r="2014" spans="1:22" ht="15.75" customHeight="1" x14ac:dyDescent="0.2">
      <c r="A2014">
        <v>43341.557161331017</v>
      </c>
      <c r="B2014" t="s">
        <v>15</v>
      </c>
      <c r="C2014" t="s">
        <v>2953</v>
      </c>
      <c r="D2014">
        <v>87</v>
      </c>
      <c r="E2014" t="s">
        <v>464</v>
      </c>
      <c r="F2014">
        <v>3</v>
      </c>
      <c r="G2014" s="4" t="s">
        <v>93</v>
      </c>
      <c r="H2014" t="s">
        <v>26</v>
      </c>
      <c r="I2014" t="s">
        <v>0</v>
      </c>
      <c r="K2014" t="s">
        <v>27</v>
      </c>
      <c r="L2014" t="s">
        <v>57</v>
      </c>
      <c r="M2014" t="s">
        <v>457</v>
      </c>
      <c r="N2014" t="s">
        <v>19</v>
      </c>
      <c r="O2014">
        <v>0</v>
      </c>
      <c r="P2014" t="s">
        <v>20</v>
      </c>
      <c r="Q2014" t="s">
        <v>21</v>
      </c>
      <c r="R2014" t="s">
        <v>2903</v>
      </c>
      <c r="S2014" t="s">
        <v>3674</v>
      </c>
      <c r="U2014" t="s">
        <v>3574</v>
      </c>
      <c r="V2014">
        <v>43341</v>
      </c>
    </row>
    <row r="2015" spans="1:22" ht="15.75" customHeight="1" x14ac:dyDescent="0.2">
      <c r="A2015">
        <v>43341.558673287036</v>
      </c>
      <c r="B2015" t="s">
        <v>36</v>
      </c>
      <c r="C2015" t="s">
        <v>3676</v>
      </c>
      <c r="D2015">
        <v>85</v>
      </c>
      <c r="E2015" t="s">
        <v>464</v>
      </c>
      <c r="F2015">
        <v>3</v>
      </c>
      <c r="G2015" s="4" t="s">
        <v>93</v>
      </c>
      <c r="H2015" t="s">
        <v>26</v>
      </c>
      <c r="I2015" t="s">
        <v>0</v>
      </c>
      <c r="K2015" t="s">
        <v>27</v>
      </c>
      <c r="L2015" t="s">
        <v>57</v>
      </c>
      <c r="M2015" t="s">
        <v>457</v>
      </c>
      <c r="N2015" t="s">
        <v>19</v>
      </c>
      <c r="O2015">
        <v>0</v>
      </c>
      <c r="P2015" t="s">
        <v>20</v>
      </c>
      <c r="Q2015" t="s">
        <v>21</v>
      </c>
      <c r="R2015" t="s">
        <v>2903</v>
      </c>
      <c r="S2015" t="s">
        <v>3674</v>
      </c>
      <c r="U2015" t="s">
        <v>3574</v>
      </c>
      <c r="V2015">
        <v>43341</v>
      </c>
    </row>
    <row r="2016" spans="1:22" ht="15.75" customHeight="1" x14ac:dyDescent="0.2">
      <c r="A2016">
        <v>43341.560147870376</v>
      </c>
      <c r="B2016" t="s">
        <v>22</v>
      </c>
      <c r="C2016" t="s">
        <v>3677</v>
      </c>
      <c r="D2016">
        <v>52</v>
      </c>
      <c r="E2016">
        <v>56</v>
      </c>
      <c r="F2016">
        <v>3</v>
      </c>
      <c r="G2016" s="4" t="s">
        <v>93</v>
      </c>
      <c r="H2016" t="s">
        <v>26</v>
      </c>
      <c r="I2016" t="s">
        <v>0</v>
      </c>
      <c r="K2016" t="s">
        <v>16</v>
      </c>
      <c r="L2016" t="s">
        <v>57</v>
      </c>
      <c r="M2016" t="s">
        <v>457</v>
      </c>
      <c r="N2016" t="s">
        <v>19</v>
      </c>
      <c r="O2016">
        <v>0</v>
      </c>
      <c r="P2016" t="s">
        <v>20</v>
      </c>
      <c r="Q2016" t="s">
        <v>21</v>
      </c>
      <c r="R2016" t="s">
        <v>2903</v>
      </c>
      <c r="S2016" t="s">
        <v>3674</v>
      </c>
      <c r="U2016" t="s">
        <v>3574</v>
      </c>
      <c r="V2016">
        <v>43341</v>
      </c>
    </row>
    <row r="2017" spans="1:22" ht="15.75" customHeight="1" x14ac:dyDescent="0.2">
      <c r="A2017">
        <v>43341.562162777773</v>
      </c>
      <c r="B2017" t="s">
        <v>15</v>
      </c>
      <c r="C2017" t="s">
        <v>3678</v>
      </c>
      <c r="D2017">
        <v>72</v>
      </c>
      <c r="E2017">
        <v>1</v>
      </c>
      <c r="F2017">
        <v>3</v>
      </c>
      <c r="G2017" s="4" t="s">
        <v>93</v>
      </c>
      <c r="H2017" t="s">
        <v>26</v>
      </c>
      <c r="I2017" t="s">
        <v>0</v>
      </c>
      <c r="K2017" t="s">
        <v>27</v>
      </c>
      <c r="L2017" t="s">
        <v>57</v>
      </c>
      <c r="M2017" t="s">
        <v>289</v>
      </c>
      <c r="N2017" t="s">
        <v>19</v>
      </c>
      <c r="O2017">
        <v>0</v>
      </c>
      <c r="P2017" t="s">
        <v>20</v>
      </c>
      <c r="Q2017" t="s">
        <v>21</v>
      </c>
      <c r="R2017" t="s">
        <v>2903</v>
      </c>
      <c r="S2017" t="s">
        <v>3674</v>
      </c>
      <c r="U2017" t="s">
        <v>3574</v>
      </c>
      <c r="V2017">
        <v>43341</v>
      </c>
    </row>
    <row r="2018" spans="1:22" ht="15.75" customHeight="1" x14ac:dyDescent="0.2">
      <c r="A2018">
        <v>43341.56379832176</v>
      </c>
      <c r="B2018" t="s">
        <v>36</v>
      </c>
      <c r="C2018" t="s">
        <v>3679</v>
      </c>
      <c r="D2018">
        <v>66</v>
      </c>
      <c r="E2018">
        <v>1</v>
      </c>
      <c r="F2018">
        <v>3</v>
      </c>
      <c r="G2018" s="4" t="s">
        <v>93</v>
      </c>
      <c r="H2018" t="s">
        <v>26</v>
      </c>
      <c r="I2018" t="s">
        <v>0</v>
      </c>
      <c r="K2018" t="s">
        <v>27</v>
      </c>
      <c r="L2018" t="s">
        <v>57</v>
      </c>
      <c r="M2018" t="s">
        <v>457</v>
      </c>
      <c r="N2018" t="s">
        <v>19</v>
      </c>
      <c r="O2018">
        <v>0</v>
      </c>
      <c r="P2018" t="s">
        <v>20</v>
      </c>
      <c r="Q2018" t="s">
        <v>21</v>
      </c>
      <c r="R2018" t="s">
        <v>2903</v>
      </c>
      <c r="S2018" t="s">
        <v>3674</v>
      </c>
      <c r="U2018" t="s">
        <v>3574</v>
      </c>
      <c r="V2018">
        <v>43341</v>
      </c>
    </row>
    <row r="2019" spans="1:22" ht="15.75" customHeight="1" x14ac:dyDescent="0.2">
      <c r="A2019">
        <v>43341.565862615738</v>
      </c>
      <c r="B2019" t="s">
        <v>22</v>
      </c>
      <c r="C2019" t="s">
        <v>3680</v>
      </c>
      <c r="D2019">
        <v>31</v>
      </c>
      <c r="E2019">
        <v>1</v>
      </c>
      <c r="F2019">
        <v>3</v>
      </c>
      <c r="G2019" s="4" t="s">
        <v>93</v>
      </c>
      <c r="H2019" t="s">
        <v>26</v>
      </c>
      <c r="I2019" t="s">
        <v>0</v>
      </c>
      <c r="K2019" t="s">
        <v>103</v>
      </c>
      <c r="L2019" t="s">
        <v>57</v>
      </c>
      <c r="M2019" t="s">
        <v>457</v>
      </c>
      <c r="N2019" t="s">
        <v>19</v>
      </c>
      <c r="O2019">
        <v>0</v>
      </c>
      <c r="P2019" t="s">
        <v>20</v>
      </c>
      <c r="Q2019" t="s">
        <v>21</v>
      </c>
      <c r="R2019" t="s">
        <v>2903</v>
      </c>
      <c r="S2019" t="s">
        <v>3674</v>
      </c>
      <c r="U2019" t="s">
        <v>3574</v>
      </c>
      <c r="V2019">
        <v>43341</v>
      </c>
    </row>
    <row r="2020" spans="1:22" ht="15.75" customHeight="1" x14ac:dyDescent="0.2">
      <c r="A2020">
        <v>43341.567655069448</v>
      </c>
      <c r="B2020" t="s">
        <v>36</v>
      </c>
      <c r="C2020" t="s">
        <v>2905</v>
      </c>
      <c r="D2020">
        <v>56</v>
      </c>
      <c r="E2020">
        <v>58</v>
      </c>
      <c r="F2020">
        <v>3</v>
      </c>
      <c r="G2020" s="4" t="s">
        <v>93</v>
      </c>
      <c r="H2020" t="s">
        <v>26</v>
      </c>
      <c r="I2020" t="s">
        <v>0</v>
      </c>
      <c r="K2020" t="s">
        <v>27</v>
      </c>
      <c r="L2020" t="s">
        <v>57</v>
      </c>
      <c r="M2020" t="s">
        <v>289</v>
      </c>
      <c r="N2020" t="s">
        <v>19</v>
      </c>
      <c r="O2020">
        <v>0</v>
      </c>
      <c r="P2020" t="s">
        <v>20</v>
      </c>
      <c r="Q2020" t="s">
        <v>21</v>
      </c>
      <c r="R2020" t="s">
        <v>2903</v>
      </c>
      <c r="S2020" t="s">
        <v>3674</v>
      </c>
      <c r="U2020" t="s">
        <v>3574</v>
      </c>
      <c r="V2020">
        <v>43341</v>
      </c>
    </row>
    <row r="2021" spans="1:22" ht="15.75" customHeight="1" x14ac:dyDescent="0.2">
      <c r="A2021">
        <v>43341.569678703701</v>
      </c>
      <c r="B2021" t="s">
        <v>15</v>
      </c>
      <c r="C2021" t="s">
        <v>2915</v>
      </c>
      <c r="D2021">
        <v>62</v>
      </c>
      <c r="E2021">
        <v>58</v>
      </c>
      <c r="F2021">
        <v>3</v>
      </c>
      <c r="G2021" s="4" t="s">
        <v>93</v>
      </c>
      <c r="H2021" t="s">
        <v>26</v>
      </c>
      <c r="I2021" t="s">
        <v>0</v>
      </c>
      <c r="K2021" t="s">
        <v>27</v>
      </c>
      <c r="L2021" t="s">
        <v>28</v>
      </c>
      <c r="M2021" t="s">
        <v>29</v>
      </c>
      <c r="N2021" t="s">
        <v>39</v>
      </c>
      <c r="O2021">
        <v>100</v>
      </c>
      <c r="P2021" t="s">
        <v>20</v>
      </c>
      <c r="Q2021" t="s">
        <v>21</v>
      </c>
      <c r="R2021" t="s">
        <v>2903</v>
      </c>
      <c r="S2021" t="s">
        <v>3674</v>
      </c>
      <c r="U2021" t="s">
        <v>3574</v>
      </c>
      <c r="V2021">
        <v>43341</v>
      </c>
    </row>
    <row r="2022" spans="1:22" ht="15.75" customHeight="1" x14ac:dyDescent="0.2">
      <c r="A2022">
        <v>43341.572123287042</v>
      </c>
      <c r="B2022" t="s">
        <v>15</v>
      </c>
      <c r="C2022" t="s">
        <v>2911</v>
      </c>
      <c r="D2022">
        <v>32</v>
      </c>
      <c r="E2022">
        <v>58</v>
      </c>
      <c r="F2022">
        <v>3</v>
      </c>
      <c r="G2022" s="4" t="s">
        <v>93</v>
      </c>
      <c r="H2022" t="s">
        <v>26</v>
      </c>
      <c r="I2022" t="s">
        <v>0</v>
      </c>
      <c r="K2022" t="s">
        <v>103</v>
      </c>
      <c r="L2022" t="s">
        <v>28</v>
      </c>
      <c r="M2022" t="s">
        <v>29</v>
      </c>
      <c r="N2022" t="s">
        <v>39</v>
      </c>
      <c r="O2022">
        <v>100</v>
      </c>
      <c r="P2022" t="s">
        <v>20</v>
      </c>
      <c r="Q2022" t="s">
        <v>21</v>
      </c>
      <c r="R2022" t="s">
        <v>2903</v>
      </c>
      <c r="S2022" t="s">
        <v>3674</v>
      </c>
      <c r="U2022" t="s">
        <v>3574</v>
      </c>
      <c r="V2022">
        <v>43341</v>
      </c>
    </row>
    <row r="2023" spans="1:22" ht="15.75" customHeight="1" x14ac:dyDescent="0.2">
      <c r="A2023">
        <v>43341.574069259259</v>
      </c>
      <c r="B2023" t="s">
        <v>22</v>
      </c>
      <c r="C2023" t="s">
        <v>2906</v>
      </c>
      <c r="D2023">
        <v>36</v>
      </c>
      <c r="E2023">
        <v>58</v>
      </c>
      <c r="F2023">
        <v>3</v>
      </c>
      <c r="G2023" s="4" t="s">
        <v>93</v>
      </c>
      <c r="H2023" t="s">
        <v>26</v>
      </c>
      <c r="I2023" t="s">
        <v>0</v>
      </c>
      <c r="K2023" t="s">
        <v>50</v>
      </c>
      <c r="L2023" t="s">
        <v>57</v>
      </c>
      <c r="M2023" t="s">
        <v>289</v>
      </c>
      <c r="N2023" t="s">
        <v>19</v>
      </c>
      <c r="O2023">
        <v>0</v>
      </c>
      <c r="P2023" t="s">
        <v>20</v>
      </c>
      <c r="Q2023" t="s">
        <v>21</v>
      </c>
      <c r="R2023" t="s">
        <v>2903</v>
      </c>
      <c r="S2023" t="s">
        <v>3674</v>
      </c>
      <c r="U2023" t="s">
        <v>3574</v>
      </c>
      <c r="V2023">
        <v>43341</v>
      </c>
    </row>
    <row r="2024" spans="1:22" ht="15.75" customHeight="1" x14ac:dyDescent="0.2">
      <c r="A2024">
        <v>43341.576285648145</v>
      </c>
      <c r="B2024" t="s">
        <v>15</v>
      </c>
      <c r="C2024" t="s">
        <v>2901</v>
      </c>
      <c r="D2024">
        <v>56</v>
      </c>
      <c r="E2024" t="s">
        <v>2902</v>
      </c>
      <c r="F2024">
        <v>3</v>
      </c>
      <c r="G2024" s="4" t="s">
        <v>93</v>
      </c>
      <c r="H2024" t="s">
        <v>26</v>
      </c>
      <c r="I2024" t="s">
        <v>0</v>
      </c>
      <c r="K2024" t="s">
        <v>50</v>
      </c>
      <c r="L2024" t="s">
        <v>57</v>
      </c>
      <c r="M2024" t="s">
        <v>289</v>
      </c>
      <c r="N2024" t="s">
        <v>19</v>
      </c>
      <c r="O2024">
        <v>0</v>
      </c>
      <c r="P2024" t="s">
        <v>20</v>
      </c>
      <c r="Q2024" t="s">
        <v>21</v>
      </c>
      <c r="R2024" t="s">
        <v>2903</v>
      </c>
      <c r="S2024" t="s">
        <v>3674</v>
      </c>
      <c r="U2024" t="s">
        <v>3574</v>
      </c>
      <c r="V2024">
        <v>43341</v>
      </c>
    </row>
    <row r="2025" spans="1:22" ht="15.75" customHeight="1" x14ac:dyDescent="0.2">
      <c r="A2025">
        <v>43341.577896655093</v>
      </c>
      <c r="B2025" t="s">
        <v>36</v>
      </c>
      <c r="C2025" t="s">
        <v>3681</v>
      </c>
      <c r="D2025">
        <v>56</v>
      </c>
      <c r="E2025" t="s">
        <v>2902</v>
      </c>
      <c r="F2025">
        <v>3</v>
      </c>
      <c r="G2025" s="4" t="s">
        <v>93</v>
      </c>
      <c r="H2025" t="s">
        <v>26</v>
      </c>
      <c r="I2025" t="s">
        <v>0</v>
      </c>
      <c r="K2025" t="s">
        <v>27</v>
      </c>
      <c r="L2025" t="s">
        <v>57</v>
      </c>
      <c r="M2025" t="s">
        <v>457</v>
      </c>
      <c r="N2025" t="s">
        <v>19</v>
      </c>
      <c r="O2025">
        <v>0</v>
      </c>
      <c r="P2025" t="s">
        <v>20</v>
      </c>
      <c r="Q2025" t="s">
        <v>21</v>
      </c>
      <c r="R2025" t="s">
        <v>2903</v>
      </c>
      <c r="S2025" t="s">
        <v>3674</v>
      </c>
      <c r="U2025" t="s">
        <v>3574</v>
      </c>
      <c r="V2025">
        <v>43341</v>
      </c>
    </row>
    <row r="2026" spans="1:22" ht="15.75" customHeight="1" x14ac:dyDescent="0.2">
      <c r="A2026">
        <v>43341.580574594904</v>
      </c>
      <c r="B2026" t="s">
        <v>36</v>
      </c>
      <c r="C2026" t="s">
        <v>2960</v>
      </c>
      <c r="D2026">
        <v>53</v>
      </c>
      <c r="E2026">
        <v>6</v>
      </c>
      <c r="F2026">
        <v>3</v>
      </c>
      <c r="G2026" s="4" t="s">
        <v>93</v>
      </c>
      <c r="H2026" t="s">
        <v>26</v>
      </c>
      <c r="I2026" t="s">
        <v>0</v>
      </c>
      <c r="K2026" t="s">
        <v>27</v>
      </c>
      <c r="L2026" t="s">
        <v>57</v>
      </c>
      <c r="M2026" t="s">
        <v>457</v>
      </c>
      <c r="N2026" t="s">
        <v>19</v>
      </c>
      <c r="O2026">
        <v>0</v>
      </c>
      <c r="P2026" t="s">
        <v>20</v>
      </c>
      <c r="Q2026" t="s">
        <v>21</v>
      </c>
      <c r="R2026" t="s">
        <v>2903</v>
      </c>
      <c r="S2026" t="s">
        <v>3674</v>
      </c>
      <c r="U2026" t="s">
        <v>3574</v>
      </c>
      <c r="V2026">
        <v>43341</v>
      </c>
    </row>
    <row r="2027" spans="1:22" ht="15.75" customHeight="1" x14ac:dyDescent="0.2">
      <c r="A2027">
        <v>43341.583191365746</v>
      </c>
      <c r="B2027" t="s">
        <v>15</v>
      </c>
      <c r="C2027" t="s">
        <v>2961</v>
      </c>
      <c r="D2027">
        <v>19</v>
      </c>
      <c r="E2027">
        <v>6</v>
      </c>
      <c r="F2027">
        <v>3</v>
      </c>
      <c r="G2027" s="4" t="s">
        <v>93</v>
      </c>
      <c r="H2027" t="s">
        <v>26</v>
      </c>
      <c r="I2027" t="s">
        <v>0</v>
      </c>
      <c r="K2027" t="s">
        <v>293</v>
      </c>
      <c r="L2027" t="s">
        <v>28</v>
      </c>
      <c r="M2027" t="s">
        <v>29</v>
      </c>
      <c r="N2027" t="s">
        <v>39</v>
      </c>
      <c r="O2027">
        <v>100</v>
      </c>
      <c r="P2027" t="s">
        <v>20</v>
      </c>
      <c r="Q2027" t="s">
        <v>21</v>
      </c>
      <c r="R2027" t="s">
        <v>2903</v>
      </c>
      <c r="S2027" t="s">
        <v>3674</v>
      </c>
      <c r="U2027" t="s">
        <v>3574</v>
      </c>
      <c r="V2027">
        <v>43341</v>
      </c>
    </row>
    <row r="2028" spans="1:22" ht="15.75" customHeight="1" x14ac:dyDescent="0.2">
      <c r="A2028">
        <v>43341.585284814813</v>
      </c>
      <c r="B2028" t="s">
        <v>15</v>
      </c>
      <c r="C2028" t="s">
        <v>2962</v>
      </c>
      <c r="D2028">
        <v>80</v>
      </c>
      <c r="E2028">
        <v>5</v>
      </c>
      <c r="F2028">
        <v>3</v>
      </c>
      <c r="G2028" s="4" t="s">
        <v>93</v>
      </c>
      <c r="H2028" t="s">
        <v>26</v>
      </c>
      <c r="I2028" t="s">
        <v>0</v>
      </c>
      <c r="K2028" t="s">
        <v>27</v>
      </c>
      <c r="L2028" t="s">
        <v>57</v>
      </c>
      <c r="M2028" t="s">
        <v>289</v>
      </c>
      <c r="N2028" t="s">
        <v>19</v>
      </c>
      <c r="O2028">
        <v>0</v>
      </c>
      <c r="P2028" t="s">
        <v>20</v>
      </c>
      <c r="Q2028" t="s">
        <v>21</v>
      </c>
      <c r="R2028" t="s">
        <v>2903</v>
      </c>
      <c r="S2028" t="s">
        <v>3674</v>
      </c>
      <c r="U2028" t="s">
        <v>3574</v>
      </c>
      <c r="V2028">
        <v>43341</v>
      </c>
    </row>
    <row r="2029" spans="1:22" ht="15.75" customHeight="1" x14ac:dyDescent="0.2">
      <c r="A2029">
        <v>43341.587132592591</v>
      </c>
      <c r="B2029" t="s">
        <v>36</v>
      </c>
      <c r="C2029" t="s">
        <v>2963</v>
      </c>
      <c r="D2029">
        <v>74</v>
      </c>
      <c r="E2029">
        <v>5</v>
      </c>
      <c r="F2029">
        <v>3</v>
      </c>
      <c r="G2029" s="4" t="s">
        <v>93</v>
      </c>
      <c r="H2029" t="s">
        <v>26</v>
      </c>
      <c r="I2029" t="s">
        <v>0</v>
      </c>
      <c r="K2029" t="s">
        <v>27</v>
      </c>
      <c r="L2029" t="s">
        <v>57</v>
      </c>
      <c r="M2029" t="s">
        <v>457</v>
      </c>
      <c r="N2029" t="s">
        <v>19</v>
      </c>
      <c r="O2029">
        <v>0</v>
      </c>
      <c r="P2029" t="s">
        <v>20</v>
      </c>
      <c r="Q2029" t="s">
        <v>21</v>
      </c>
      <c r="R2029" t="s">
        <v>2903</v>
      </c>
      <c r="S2029" t="s">
        <v>3674</v>
      </c>
      <c r="U2029" t="s">
        <v>3574</v>
      </c>
      <c r="V2029">
        <v>43341</v>
      </c>
    </row>
    <row r="2030" spans="1:22" ht="15.75" customHeight="1" x14ac:dyDescent="0.2">
      <c r="A2030">
        <v>43341.589149942127</v>
      </c>
      <c r="B2030" t="s">
        <v>36</v>
      </c>
      <c r="C2030" t="s">
        <v>3682</v>
      </c>
      <c r="D2030">
        <v>63</v>
      </c>
      <c r="E2030">
        <v>72</v>
      </c>
      <c r="F2030">
        <v>4</v>
      </c>
      <c r="G2030" s="4" t="s">
        <v>93</v>
      </c>
      <c r="H2030" t="s">
        <v>26</v>
      </c>
      <c r="I2030" t="s">
        <v>0</v>
      </c>
      <c r="K2030" t="s">
        <v>27</v>
      </c>
      <c r="L2030" t="s">
        <v>57</v>
      </c>
      <c r="M2030" t="s">
        <v>457</v>
      </c>
      <c r="N2030" t="s">
        <v>19</v>
      </c>
      <c r="O2030">
        <v>0</v>
      </c>
      <c r="P2030" t="s">
        <v>324</v>
      </c>
      <c r="Q2030" t="s">
        <v>21</v>
      </c>
      <c r="R2030" t="s">
        <v>998</v>
      </c>
      <c r="S2030" t="s">
        <v>3683</v>
      </c>
      <c r="U2030" t="s">
        <v>3574</v>
      </c>
      <c r="V2030">
        <v>43341</v>
      </c>
    </row>
    <row r="2031" spans="1:22" ht="15.75" customHeight="1" x14ac:dyDescent="0.2">
      <c r="A2031">
        <v>43341.593535162036</v>
      </c>
      <c r="B2031" t="s">
        <v>15</v>
      </c>
      <c r="C2031" t="s">
        <v>3684</v>
      </c>
      <c r="D2031">
        <v>51</v>
      </c>
      <c r="E2031" t="s">
        <v>552</v>
      </c>
      <c r="F2031">
        <v>4</v>
      </c>
      <c r="G2031" s="4" t="s">
        <v>93</v>
      </c>
      <c r="H2031" t="s">
        <v>26</v>
      </c>
      <c r="I2031" t="s">
        <v>0</v>
      </c>
      <c r="K2031" t="s">
        <v>27</v>
      </c>
      <c r="L2031" t="s">
        <v>17</v>
      </c>
      <c r="M2031" t="s">
        <v>289</v>
      </c>
      <c r="N2031" t="s">
        <v>19</v>
      </c>
      <c r="O2031">
        <v>1500</v>
      </c>
      <c r="P2031" t="s">
        <v>451</v>
      </c>
      <c r="Q2031" t="s">
        <v>21</v>
      </c>
      <c r="R2031" t="s">
        <v>3685</v>
      </c>
      <c r="S2031" t="s">
        <v>148</v>
      </c>
      <c r="U2031" t="s">
        <v>3686</v>
      </c>
      <c r="V2031">
        <v>43341</v>
      </c>
    </row>
    <row r="2032" spans="1:22" ht="15.75" customHeight="1" x14ac:dyDescent="0.2">
      <c r="A2032">
        <v>43341.59666383102</v>
      </c>
      <c r="B2032" t="s">
        <v>15</v>
      </c>
      <c r="C2032" t="s">
        <v>3687</v>
      </c>
      <c r="D2032">
        <v>76</v>
      </c>
      <c r="E2032" t="s">
        <v>1897</v>
      </c>
      <c r="F2032">
        <v>4</v>
      </c>
      <c r="G2032" s="4" t="s">
        <v>93</v>
      </c>
      <c r="H2032" t="s">
        <v>26</v>
      </c>
      <c r="I2032" t="s">
        <v>0</v>
      </c>
      <c r="K2032" t="s">
        <v>27</v>
      </c>
      <c r="L2032" t="s">
        <v>17</v>
      </c>
      <c r="M2032" t="s">
        <v>289</v>
      </c>
      <c r="N2032" t="s">
        <v>19</v>
      </c>
      <c r="O2032">
        <v>15600</v>
      </c>
      <c r="P2032" t="s">
        <v>546</v>
      </c>
      <c r="Q2032" t="s">
        <v>21</v>
      </c>
      <c r="R2032" t="s">
        <v>3685</v>
      </c>
      <c r="S2032" t="s">
        <v>148</v>
      </c>
      <c r="U2032" t="s">
        <v>3688</v>
      </c>
      <c r="V2032">
        <v>43341</v>
      </c>
    </row>
    <row r="2033" spans="1:22" ht="15.75" customHeight="1" x14ac:dyDescent="0.2">
      <c r="A2033">
        <v>43341.599245034726</v>
      </c>
      <c r="B2033" t="s">
        <v>22</v>
      </c>
      <c r="C2033" t="s">
        <v>3689</v>
      </c>
      <c r="D2033">
        <v>53</v>
      </c>
      <c r="E2033">
        <v>85</v>
      </c>
      <c r="F2033">
        <v>4</v>
      </c>
      <c r="G2033" s="4" t="s">
        <v>93</v>
      </c>
      <c r="H2033" t="s">
        <v>26</v>
      </c>
      <c r="I2033" t="s">
        <v>0</v>
      </c>
      <c r="K2033" t="s">
        <v>27</v>
      </c>
      <c r="L2033" t="s">
        <v>57</v>
      </c>
      <c r="M2033" t="s">
        <v>457</v>
      </c>
      <c r="N2033" t="s">
        <v>19</v>
      </c>
      <c r="O2033">
        <v>0</v>
      </c>
      <c r="P2033" t="s">
        <v>324</v>
      </c>
      <c r="Q2033" t="s">
        <v>21</v>
      </c>
      <c r="R2033" t="s">
        <v>998</v>
      </c>
      <c r="S2033" t="s">
        <v>3690</v>
      </c>
      <c r="U2033" t="s">
        <v>3574</v>
      </c>
      <c r="V2033">
        <v>43341</v>
      </c>
    </row>
    <row r="2034" spans="1:22" ht="15.75" customHeight="1" x14ac:dyDescent="0.2">
      <c r="A2034">
        <v>43341.600630763889</v>
      </c>
      <c r="B2034" t="s">
        <v>15</v>
      </c>
      <c r="C2034" t="s">
        <v>3691</v>
      </c>
      <c r="D2034">
        <v>33</v>
      </c>
      <c r="E2034" t="s">
        <v>464</v>
      </c>
      <c r="F2034">
        <v>4</v>
      </c>
      <c r="G2034" s="4" t="s">
        <v>93</v>
      </c>
      <c r="H2034" t="s">
        <v>26</v>
      </c>
      <c r="I2034" t="s">
        <v>0</v>
      </c>
      <c r="K2034" t="s">
        <v>50</v>
      </c>
      <c r="L2034" t="s">
        <v>136</v>
      </c>
      <c r="M2034" t="s">
        <v>87</v>
      </c>
      <c r="N2034" t="s">
        <v>51</v>
      </c>
      <c r="O2034">
        <v>1000</v>
      </c>
      <c r="P2034" t="s">
        <v>2620</v>
      </c>
      <c r="Q2034" t="s">
        <v>21</v>
      </c>
      <c r="R2034" t="s">
        <v>3685</v>
      </c>
      <c r="U2034" t="s">
        <v>3688</v>
      </c>
      <c r="V2034">
        <v>43341</v>
      </c>
    </row>
    <row r="2035" spans="1:22" ht="15.75" customHeight="1" x14ac:dyDescent="0.2">
      <c r="A2035">
        <v>43341.603972696757</v>
      </c>
      <c r="B2035" t="s">
        <v>15</v>
      </c>
      <c r="C2035" t="s">
        <v>3692</v>
      </c>
      <c r="D2035">
        <v>51</v>
      </c>
      <c r="E2035">
        <v>16</v>
      </c>
      <c r="F2035">
        <v>4</v>
      </c>
      <c r="G2035" s="4" t="s">
        <v>93</v>
      </c>
      <c r="H2035" t="s">
        <v>26</v>
      </c>
      <c r="I2035" t="s">
        <v>0</v>
      </c>
      <c r="K2035" t="s">
        <v>27</v>
      </c>
      <c r="L2035" t="s">
        <v>17</v>
      </c>
      <c r="M2035" t="s">
        <v>94</v>
      </c>
      <c r="N2035" t="s">
        <v>19</v>
      </c>
      <c r="O2035">
        <v>1000</v>
      </c>
      <c r="P2035" t="s">
        <v>546</v>
      </c>
      <c r="Q2035" t="s">
        <v>21</v>
      </c>
      <c r="R2035" t="s">
        <v>3685</v>
      </c>
      <c r="S2035" t="s">
        <v>148</v>
      </c>
      <c r="U2035" t="s">
        <v>3688</v>
      </c>
      <c r="V2035">
        <v>43341</v>
      </c>
    </row>
    <row r="2036" spans="1:22" ht="15.75" customHeight="1" x14ac:dyDescent="0.2">
      <c r="A2036">
        <v>43341.604391875</v>
      </c>
      <c r="B2036" t="s">
        <v>15</v>
      </c>
      <c r="C2036" t="s">
        <v>3693</v>
      </c>
      <c r="D2036">
        <v>61</v>
      </c>
      <c r="E2036" t="s">
        <v>1579</v>
      </c>
      <c r="F2036">
        <v>4</v>
      </c>
      <c r="G2036" s="4" t="s">
        <v>93</v>
      </c>
      <c r="H2036" t="s">
        <v>26</v>
      </c>
      <c r="I2036" t="s">
        <v>0</v>
      </c>
      <c r="K2036" t="s">
        <v>27</v>
      </c>
      <c r="L2036" t="s">
        <v>136</v>
      </c>
      <c r="M2036" t="s">
        <v>289</v>
      </c>
      <c r="N2036" t="s">
        <v>19</v>
      </c>
      <c r="O2036">
        <v>0</v>
      </c>
      <c r="P2036" t="s">
        <v>324</v>
      </c>
      <c r="Q2036" t="s">
        <v>21</v>
      </c>
      <c r="R2036" t="s">
        <v>998</v>
      </c>
      <c r="S2036" t="s">
        <v>3694</v>
      </c>
      <c r="U2036" t="s">
        <v>3574</v>
      </c>
      <c r="V2036">
        <v>43341</v>
      </c>
    </row>
    <row r="2037" spans="1:22" ht="15.75" customHeight="1" x14ac:dyDescent="0.2">
      <c r="A2037">
        <v>43341.608940844904</v>
      </c>
      <c r="B2037" t="s">
        <v>36</v>
      </c>
      <c r="C2037" t="s">
        <v>3695</v>
      </c>
      <c r="D2037">
        <v>63</v>
      </c>
      <c r="E2037">
        <v>77</v>
      </c>
      <c r="F2037">
        <v>4</v>
      </c>
      <c r="G2037" s="4" t="s">
        <v>93</v>
      </c>
      <c r="H2037" t="s">
        <v>26</v>
      </c>
      <c r="I2037" t="s">
        <v>0</v>
      </c>
      <c r="K2037" t="s">
        <v>27</v>
      </c>
      <c r="L2037" t="s">
        <v>57</v>
      </c>
      <c r="M2037" t="s">
        <v>457</v>
      </c>
      <c r="N2037" t="s">
        <v>19</v>
      </c>
      <c r="O2037">
        <v>0</v>
      </c>
      <c r="P2037" t="s">
        <v>20</v>
      </c>
      <c r="Q2037" t="s">
        <v>21</v>
      </c>
      <c r="R2037" t="s">
        <v>3695</v>
      </c>
      <c r="S2037" t="s">
        <v>3694</v>
      </c>
      <c r="U2037" t="s">
        <v>3574</v>
      </c>
      <c r="V2037">
        <v>43341</v>
      </c>
    </row>
    <row r="2038" spans="1:22" ht="15.75" customHeight="1" x14ac:dyDescent="0.2">
      <c r="A2038">
        <v>43341.614561747687</v>
      </c>
      <c r="B2038" t="s">
        <v>36</v>
      </c>
      <c r="C2038" t="s">
        <v>3696</v>
      </c>
      <c r="D2038">
        <v>77</v>
      </c>
      <c r="E2038">
        <v>66</v>
      </c>
      <c r="F2038">
        <v>4</v>
      </c>
      <c r="G2038" s="4" t="s">
        <v>93</v>
      </c>
      <c r="H2038" t="s">
        <v>26</v>
      </c>
      <c r="I2038" t="s">
        <v>0</v>
      </c>
      <c r="K2038" t="s">
        <v>27</v>
      </c>
      <c r="L2038" t="s">
        <v>57</v>
      </c>
      <c r="M2038" t="s">
        <v>457</v>
      </c>
      <c r="N2038" t="s">
        <v>19</v>
      </c>
      <c r="O2038">
        <v>0</v>
      </c>
      <c r="P2038" t="s">
        <v>324</v>
      </c>
      <c r="Q2038" t="s">
        <v>21</v>
      </c>
      <c r="R2038" t="s">
        <v>3695</v>
      </c>
      <c r="S2038" t="s">
        <v>3694</v>
      </c>
      <c r="U2038" t="s">
        <v>3574</v>
      </c>
      <c r="V2038">
        <v>43341</v>
      </c>
    </row>
    <row r="2039" spans="1:22" ht="15.75" customHeight="1" x14ac:dyDescent="0.2">
      <c r="A2039">
        <v>43341.616288773148</v>
      </c>
      <c r="B2039" t="s">
        <v>36</v>
      </c>
      <c r="C2039" t="s">
        <v>3697</v>
      </c>
      <c r="D2039">
        <v>75</v>
      </c>
      <c r="E2039">
        <v>111</v>
      </c>
      <c r="F2039">
        <v>4</v>
      </c>
      <c r="G2039" s="4" t="s">
        <v>93</v>
      </c>
      <c r="H2039" t="s">
        <v>26</v>
      </c>
      <c r="I2039" t="s">
        <v>0</v>
      </c>
      <c r="K2039" t="s">
        <v>27</v>
      </c>
      <c r="L2039" t="s">
        <v>57</v>
      </c>
      <c r="M2039" t="s">
        <v>457</v>
      </c>
      <c r="N2039" t="s">
        <v>19</v>
      </c>
      <c r="O2039">
        <v>0</v>
      </c>
      <c r="P2039" t="s">
        <v>324</v>
      </c>
      <c r="Q2039" t="s">
        <v>21</v>
      </c>
      <c r="R2039" t="s">
        <v>3698</v>
      </c>
      <c r="S2039" t="s">
        <v>3694</v>
      </c>
      <c r="U2039" t="s">
        <v>3574</v>
      </c>
      <c r="V2039">
        <v>43341</v>
      </c>
    </row>
    <row r="2040" spans="1:22" ht="15.75" customHeight="1" x14ac:dyDescent="0.2">
      <c r="A2040">
        <v>43341.619279363425</v>
      </c>
      <c r="B2040" t="s">
        <v>36</v>
      </c>
      <c r="C2040" t="s">
        <v>3699</v>
      </c>
      <c r="D2040">
        <v>53</v>
      </c>
      <c r="E2040">
        <v>87</v>
      </c>
      <c r="F2040">
        <v>4</v>
      </c>
      <c r="G2040" s="4" t="s">
        <v>93</v>
      </c>
      <c r="H2040" t="s">
        <v>26</v>
      </c>
      <c r="I2040" t="s">
        <v>0</v>
      </c>
      <c r="K2040" t="s">
        <v>27</v>
      </c>
      <c r="L2040" t="s">
        <v>57</v>
      </c>
      <c r="M2040" t="s">
        <v>457</v>
      </c>
      <c r="N2040" t="s">
        <v>19</v>
      </c>
      <c r="O2040">
        <v>0</v>
      </c>
      <c r="P2040" t="s">
        <v>20</v>
      </c>
      <c r="Q2040" t="s">
        <v>21</v>
      </c>
      <c r="R2040" t="s">
        <v>3699</v>
      </c>
      <c r="S2040" t="s">
        <v>3700</v>
      </c>
      <c r="U2040" t="s">
        <v>3574</v>
      </c>
      <c r="V2040">
        <v>43341</v>
      </c>
    </row>
    <row r="2041" spans="1:22" ht="15.75" customHeight="1" x14ac:dyDescent="0.2">
      <c r="A2041">
        <v>43341.622629039353</v>
      </c>
      <c r="B2041" t="s">
        <v>36</v>
      </c>
      <c r="C2041" t="s">
        <v>3701</v>
      </c>
      <c r="D2041">
        <v>57</v>
      </c>
      <c r="E2041">
        <v>90</v>
      </c>
      <c r="F2041">
        <v>4</v>
      </c>
      <c r="G2041" s="4" t="s">
        <v>93</v>
      </c>
      <c r="H2041" t="s">
        <v>26</v>
      </c>
      <c r="I2041" t="s">
        <v>0</v>
      </c>
      <c r="K2041" t="s">
        <v>145</v>
      </c>
      <c r="L2041" t="s">
        <v>57</v>
      </c>
      <c r="M2041" t="s">
        <v>457</v>
      </c>
      <c r="N2041" t="s">
        <v>19</v>
      </c>
      <c r="O2041">
        <v>0</v>
      </c>
      <c r="P2041" t="s">
        <v>324</v>
      </c>
      <c r="Q2041" t="s">
        <v>21</v>
      </c>
      <c r="R2041" t="s">
        <v>3699</v>
      </c>
      <c r="S2041" t="s">
        <v>3694</v>
      </c>
      <c r="U2041" t="s">
        <v>3574</v>
      </c>
      <c r="V2041">
        <v>43341</v>
      </c>
    </row>
    <row r="2042" spans="1:22" ht="15.75" customHeight="1" x14ac:dyDescent="0.2">
      <c r="A2042">
        <v>43341.625754247681</v>
      </c>
      <c r="B2042" t="s">
        <v>15</v>
      </c>
      <c r="C2042" t="s">
        <v>3702</v>
      </c>
      <c r="D2042">
        <v>49</v>
      </c>
      <c r="E2042" t="s">
        <v>427</v>
      </c>
      <c r="F2042">
        <v>4</v>
      </c>
      <c r="G2042" s="4" t="s">
        <v>93</v>
      </c>
      <c r="H2042" t="s">
        <v>26</v>
      </c>
      <c r="I2042" t="s">
        <v>0</v>
      </c>
      <c r="K2042" t="s">
        <v>27</v>
      </c>
      <c r="L2042" t="s">
        <v>57</v>
      </c>
      <c r="M2042" t="s">
        <v>457</v>
      </c>
      <c r="N2042" t="s">
        <v>19</v>
      </c>
      <c r="O2042">
        <v>0</v>
      </c>
      <c r="P2042" t="s">
        <v>324</v>
      </c>
      <c r="Q2042" t="s">
        <v>21</v>
      </c>
      <c r="R2042" t="s">
        <v>3699</v>
      </c>
      <c r="S2042" t="s">
        <v>3694</v>
      </c>
      <c r="U2042" t="s">
        <v>3574</v>
      </c>
      <c r="V2042">
        <v>43341</v>
      </c>
    </row>
    <row r="2043" spans="1:22" ht="15.75" customHeight="1" x14ac:dyDescent="0.2">
      <c r="A2043">
        <v>43341.627594699079</v>
      </c>
      <c r="B2043" t="s">
        <v>36</v>
      </c>
      <c r="C2043" t="s">
        <v>3703</v>
      </c>
      <c r="D2043">
        <v>64</v>
      </c>
      <c r="E2043">
        <v>103</v>
      </c>
      <c r="F2043">
        <v>14</v>
      </c>
      <c r="G2043" s="4" t="s">
        <v>34</v>
      </c>
      <c r="H2043" t="s">
        <v>26</v>
      </c>
      <c r="I2043" t="s">
        <v>0</v>
      </c>
      <c r="K2043" t="s">
        <v>27</v>
      </c>
      <c r="L2043" t="s">
        <v>57</v>
      </c>
      <c r="M2043" t="s">
        <v>457</v>
      </c>
      <c r="N2043" t="s">
        <v>19</v>
      </c>
      <c r="O2043">
        <v>0</v>
      </c>
      <c r="P2043" t="s">
        <v>20</v>
      </c>
      <c r="Q2043" t="s">
        <v>21</v>
      </c>
      <c r="R2043" t="s">
        <v>2561</v>
      </c>
      <c r="S2043" t="s">
        <v>780</v>
      </c>
      <c r="U2043" t="s">
        <v>2561</v>
      </c>
      <c r="V2043">
        <v>43341</v>
      </c>
    </row>
    <row r="2044" spans="1:22" ht="15.75" customHeight="1" x14ac:dyDescent="0.2">
      <c r="A2044">
        <v>43341.630012581023</v>
      </c>
      <c r="B2044" t="s">
        <v>22</v>
      </c>
      <c r="C2044" t="s">
        <v>3704</v>
      </c>
      <c r="D2044">
        <v>37</v>
      </c>
      <c r="E2044">
        <v>103</v>
      </c>
      <c r="F2044">
        <v>14</v>
      </c>
      <c r="G2044" s="4" t="s">
        <v>34</v>
      </c>
      <c r="H2044" t="s">
        <v>26</v>
      </c>
      <c r="I2044" t="s">
        <v>0</v>
      </c>
      <c r="K2044" t="s">
        <v>27</v>
      </c>
      <c r="L2044" t="s">
        <v>57</v>
      </c>
      <c r="M2044" t="s">
        <v>457</v>
      </c>
      <c r="N2044" t="s">
        <v>19</v>
      </c>
      <c r="O2044">
        <v>0</v>
      </c>
      <c r="P2044" t="s">
        <v>20</v>
      </c>
      <c r="Q2044" t="s">
        <v>21</v>
      </c>
      <c r="R2044" t="s">
        <v>2561</v>
      </c>
      <c r="S2044" t="s">
        <v>780</v>
      </c>
      <c r="U2044" t="s">
        <v>2561</v>
      </c>
      <c r="V2044">
        <v>43341</v>
      </c>
    </row>
    <row r="2045" spans="1:22" ht="15.75" customHeight="1" x14ac:dyDescent="0.2">
      <c r="A2045">
        <v>43341.631212766202</v>
      </c>
      <c r="B2045" t="s">
        <v>15</v>
      </c>
      <c r="C2045" t="s">
        <v>3705</v>
      </c>
      <c r="D2045">
        <v>46</v>
      </c>
      <c r="E2045">
        <v>103</v>
      </c>
      <c r="F2045">
        <v>14</v>
      </c>
      <c r="G2045" s="4" t="s">
        <v>34</v>
      </c>
      <c r="H2045" t="s">
        <v>26</v>
      </c>
      <c r="I2045" t="s">
        <v>0</v>
      </c>
      <c r="K2045" t="s">
        <v>27</v>
      </c>
      <c r="L2045" t="s">
        <v>28</v>
      </c>
      <c r="M2045" t="s">
        <v>18</v>
      </c>
      <c r="N2045" t="s">
        <v>39</v>
      </c>
      <c r="O2045">
        <v>1500</v>
      </c>
      <c r="P2045" t="s">
        <v>20</v>
      </c>
      <c r="Q2045" t="s">
        <v>21</v>
      </c>
      <c r="R2045" t="s">
        <v>2561</v>
      </c>
      <c r="S2045" t="s">
        <v>780</v>
      </c>
      <c r="U2045" t="s">
        <v>2561</v>
      </c>
      <c r="V2045">
        <v>43341</v>
      </c>
    </row>
    <row r="2046" spans="1:22" ht="15.75" customHeight="1" x14ac:dyDescent="0.2">
      <c r="A2046">
        <v>43341.632437615743</v>
      </c>
      <c r="B2046" t="s">
        <v>22</v>
      </c>
      <c r="C2046" t="s">
        <v>3706</v>
      </c>
      <c r="D2046">
        <v>27</v>
      </c>
      <c r="E2046">
        <v>103</v>
      </c>
      <c r="F2046">
        <v>14</v>
      </c>
      <c r="G2046" s="4" t="s">
        <v>34</v>
      </c>
      <c r="H2046" t="s">
        <v>26</v>
      </c>
      <c r="I2046" t="s">
        <v>0</v>
      </c>
      <c r="K2046" t="s">
        <v>27</v>
      </c>
      <c r="L2046" t="s">
        <v>57</v>
      </c>
      <c r="M2046" t="s">
        <v>457</v>
      </c>
      <c r="N2046" t="s">
        <v>19</v>
      </c>
      <c r="O2046">
        <v>0</v>
      </c>
      <c r="P2046" t="s">
        <v>20</v>
      </c>
      <c r="Q2046" t="s">
        <v>21</v>
      </c>
      <c r="R2046" t="s">
        <v>2561</v>
      </c>
      <c r="S2046" t="s">
        <v>780</v>
      </c>
      <c r="U2046" t="s">
        <v>2561</v>
      </c>
      <c r="V2046">
        <v>43341</v>
      </c>
    </row>
    <row r="2047" spans="1:22" ht="15.75" customHeight="1" x14ac:dyDescent="0.2">
      <c r="A2047">
        <v>43341.636292430558</v>
      </c>
      <c r="B2047" t="s">
        <v>15</v>
      </c>
      <c r="C2047" t="s">
        <v>3707</v>
      </c>
      <c r="D2047">
        <v>27</v>
      </c>
      <c r="E2047">
        <v>103</v>
      </c>
      <c r="F2047">
        <v>14</v>
      </c>
      <c r="G2047" s="4" t="s">
        <v>34</v>
      </c>
      <c r="H2047" t="s">
        <v>26</v>
      </c>
      <c r="I2047" t="s">
        <v>0</v>
      </c>
      <c r="K2047" t="s">
        <v>27</v>
      </c>
      <c r="L2047" t="s">
        <v>57</v>
      </c>
      <c r="M2047" t="s">
        <v>457</v>
      </c>
      <c r="N2047" t="s">
        <v>19</v>
      </c>
      <c r="O2047">
        <v>0</v>
      </c>
      <c r="P2047" t="s">
        <v>20</v>
      </c>
      <c r="Q2047" t="s">
        <v>21</v>
      </c>
      <c r="R2047" t="s">
        <v>2561</v>
      </c>
      <c r="S2047" t="s">
        <v>780</v>
      </c>
      <c r="U2047" t="s">
        <v>2561</v>
      </c>
      <c r="V2047">
        <v>43341</v>
      </c>
    </row>
    <row r="2048" spans="1:22" ht="15.75" customHeight="1" x14ac:dyDescent="0.2">
      <c r="A2048">
        <v>43341.64078962963</v>
      </c>
      <c r="B2048" t="s">
        <v>15</v>
      </c>
      <c r="C2048" t="s">
        <v>3708</v>
      </c>
      <c r="D2048">
        <v>55</v>
      </c>
      <c r="E2048" t="s">
        <v>1667</v>
      </c>
      <c r="F2048">
        <v>14</v>
      </c>
      <c r="G2048" s="4" t="s">
        <v>34</v>
      </c>
      <c r="H2048" t="s">
        <v>26</v>
      </c>
      <c r="I2048" t="s">
        <v>0</v>
      </c>
      <c r="K2048" t="s">
        <v>27</v>
      </c>
      <c r="L2048" t="s">
        <v>57</v>
      </c>
      <c r="M2048" t="s">
        <v>457</v>
      </c>
      <c r="N2048" t="s">
        <v>19</v>
      </c>
      <c r="O2048">
        <v>0</v>
      </c>
      <c r="P2048" t="s">
        <v>20</v>
      </c>
      <c r="Q2048" t="s">
        <v>21</v>
      </c>
      <c r="R2048" t="s">
        <v>2561</v>
      </c>
      <c r="S2048" t="s">
        <v>780</v>
      </c>
      <c r="U2048" t="s">
        <v>2561</v>
      </c>
      <c r="V2048">
        <v>43341</v>
      </c>
    </row>
    <row r="2049" spans="1:22" ht="15.75" customHeight="1" x14ac:dyDescent="0.2">
      <c r="A2049">
        <v>43341.642579050924</v>
      </c>
      <c r="B2049" t="s">
        <v>36</v>
      </c>
      <c r="C2049" t="s">
        <v>3709</v>
      </c>
      <c r="D2049">
        <v>51</v>
      </c>
      <c r="E2049" t="s">
        <v>1667</v>
      </c>
      <c r="F2049">
        <v>14</v>
      </c>
      <c r="G2049" s="4" t="s">
        <v>34</v>
      </c>
      <c r="H2049" t="s">
        <v>26</v>
      </c>
      <c r="I2049" t="s">
        <v>0</v>
      </c>
      <c r="K2049" t="s">
        <v>27</v>
      </c>
      <c r="L2049" t="s">
        <v>57</v>
      </c>
      <c r="M2049" t="s">
        <v>457</v>
      </c>
      <c r="N2049" t="s">
        <v>19</v>
      </c>
      <c r="O2049">
        <v>0</v>
      </c>
      <c r="P2049" t="s">
        <v>20</v>
      </c>
      <c r="Q2049" t="s">
        <v>21</v>
      </c>
      <c r="R2049" t="s">
        <v>2561</v>
      </c>
      <c r="S2049" t="s">
        <v>780</v>
      </c>
      <c r="U2049" t="s">
        <v>2561</v>
      </c>
      <c r="V2049">
        <v>43341</v>
      </c>
    </row>
    <row r="2050" spans="1:22" ht="15.75" customHeight="1" x14ac:dyDescent="0.2">
      <c r="A2050">
        <v>43341.645091863422</v>
      </c>
      <c r="B2050" t="s">
        <v>15</v>
      </c>
      <c r="C2050" t="s">
        <v>3710</v>
      </c>
      <c r="D2050">
        <v>73</v>
      </c>
      <c r="E2050">
        <v>58</v>
      </c>
      <c r="F2050">
        <v>14</v>
      </c>
      <c r="G2050" s="4" t="s">
        <v>34</v>
      </c>
      <c r="H2050" t="s">
        <v>26</v>
      </c>
      <c r="I2050" t="s">
        <v>0</v>
      </c>
      <c r="K2050" t="s">
        <v>27</v>
      </c>
      <c r="L2050" t="s">
        <v>28</v>
      </c>
      <c r="M2050" t="s">
        <v>18</v>
      </c>
      <c r="N2050" t="s">
        <v>39</v>
      </c>
      <c r="O2050">
        <v>1500</v>
      </c>
      <c r="P2050" t="s">
        <v>20</v>
      </c>
      <c r="Q2050" t="s">
        <v>21</v>
      </c>
      <c r="R2050" t="s">
        <v>2561</v>
      </c>
      <c r="S2050" t="s">
        <v>780</v>
      </c>
      <c r="U2050" t="s">
        <v>2561</v>
      </c>
      <c r="V2050">
        <v>43341</v>
      </c>
    </row>
    <row r="2051" spans="1:22" ht="15.75" customHeight="1" x14ac:dyDescent="0.2">
      <c r="A2051">
        <v>43341.64667018519</v>
      </c>
      <c r="B2051" t="s">
        <v>22</v>
      </c>
      <c r="C2051" t="s">
        <v>3711</v>
      </c>
      <c r="D2051">
        <v>32</v>
      </c>
      <c r="E2051">
        <v>58</v>
      </c>
      <c r="F2051">
        <v>14</v>
      </c>
      <c r="G2051" s="4" t="s">
        <v>34</v>
      </c>
      <c r="H2051" t="s">
        <v>26</v>
      </c>
      <c r="I2051" t="s">
        <v>0</v>
      </c>
      <c r="K2051" t="s">
        <v>27</v>
      </c>
      <c r="L2051" t="s">
        <v>57</v>
      </c>
      <c r="M2051" t="s">
        <v>457</v>
      </c>
      <c r="N2051" t="s">
        <v>19</v>
      </c>
      <c r="O2051">
        <v>0</v>
      </c>
      <c r="P2051" t="s">
        <v>20</v>
      </c>
      <c r="Q2051" t="s">
        <v>21</v>
      </c>
      <c r="R2051" t="s">
        <v>2561</v>
      </c>
      <c r="S2051" t="s">
        <v>780</v>
      </c>
      <c r="U2051" t="s">
        <v>2561</v>
      </c>
      <c r="V2051">
        <v>43341</v>
      </c>
    </row>
    <row r="2052" spans="1:22" ht="15.75" customHeight="1" x14ac:dyDescent="0.2">
      <c r="A2052">
        <v>43341.656720127314</v>
      </c>
      <c r="B2052" t="s">
        <v>22</v>
      </c>
      <c r="C2052" t="s">
        <v>3712</v>
      </c>
      <c r="D2052">
        <v>16</v>
      </c>
      <c r="E2052">
        <v>58</v>
      </c>
      <c r="F2052">
        <v>14</v>
      </c>
      <c r="G2052" s="4" t="s">
        <v>34</v>
      </c>
      <c r="H2052" t="s">
        <v>26</v>
      </c>
      <c r="I2052" t="s">
        <v>0</v>
      </c>
      <c r="K2052" t="s">
        <v>27</v>
      </c>
      <c r="L2052" t="s">
        <v>57</v>
      </c>
      <c r="M2052" t="s">
        <v>457</v>
      </c>
      <c r="N2052" t="s">
        <v>19</v>
      </c>
      <c r="O2052">
        <v>0</v>
      </c>
      <c r="P2052" t="s">
        <v>20</v>
      </c>
      <c r="Q2052" t="s">
        <v>21</v>
      </c>
      <c r="R2052" t="s">
        <v>2561</v>
      </c>
      <c r="S2052" t="s">
        <v>780</v>
      </c>
      <c r="U2052" t="s">
        <v>2561</v>
      </c>
      <c r="V2052">
        <v>43341</v>
      </c>
    </row>
    <row r="2053" spans="1:22" ht="15.75" customHeight="1" x14ac:dyDescent="0.2">
      <c r="A2053">
        <v>43341.658026747682</v>
      </c>
      <c r="B2053" t="s">
        <v>15</v>
      </c>
      <c r="C2053" t="s">
        <v>3713</v>
      </c>
      <c r="D2053">
        <v>28</v>
      </c>
      <c r="E2053">
        <v>58</v>
      </c>
      <c r="F2053">
        <v>14</v>
      </c>
      <c r="G2053" s="4" t="s">
        <v>34</v>
      </c>
      <c r="H2053" t="s">
        <v>26</v>
      </c>
      <c r="I2053" t="s">
        <v>0</v>
      </c>
      <c r="K2053" t="s">
        <v>27</v>
      </c>
      <c r="L2053" t="s">
        <v>28</v>
      </c>
      <c r="M2053" t="s">
        <v>18</v>
      </c>
      <c r="N2053" t="s">
        <v>39</v>
      </c>
      <c r="O2053">
        <v>1800</v>
      </c>
      <c r="P2053" t="s">
        <v>20</v>
      </c>
      <c r="Q2053" t="s">
        <v>21</v>
      </c>
      <c r="R2053" t="s">
        <v>2561</v>
      </c>
      <c r="S2053" t="s">
        <v>780</v>
      </c>
      <c r="U2053" t="s">
        <v>2561</v>
      </c>
      <c r="V2053">
        <v>43341</v>
      </c>
    </row>
    <row r="2054" spans="1:22" ht="15.75" customHeight="1" x14ac:dyDescent="0.2">
      <c r="A2054">
        <v>43341.659547164352</v>
      </c>
      <c r="B2054" t="s">
        <v>22</v>
      </c>
      <c r="C2054" t="s">
        <v>3714</v>
      </c>
      <c r="D2054">
        <v>36</v>
      </c>
      <c r="E2054" t="s">
        <v>3715</v>
      </c>
      <c r="F2054">
        <v>14</v>
      </c>
      <c r="G2054" s="4" t="s">
        <v>34</v>
      </c>
      <c r="H2054" t="s">
        <v>26</v>
      </c>
      <c r="I2054" t="s">
        <v>0</v>
      </c>
      <c r="K2054" t="s">
        <v>27</v>
      </c>
      <c r="L2054" t="s">
        <v>57</v>
      </c>
      <c r="M2054" t="s">
        <v>457</v>
      </c>
      <c r="N2054" t="s">
        <v>19</v>
      </c>
      <c r="O2054">
        <v>0</v>
      </c>
      <c r="P2054" t="s">
        <v>20</v>
      </c>
      <c r="Q2054" t="s">
        <v>21</v>
      </c>
      <c r="R2054" t="s">
        <v>2561</v>
      </c>
      <c r="S2054" t="s">
        <v>780</v>
      </c>
      <c r="U2054" t="s">
        <v>2561</v>
      </c>
      <c r="V2054">
        <v>43341</v>
      </c>
    </row>
    <row r="2055" spans="1:22" ht="15.75" customHeight="1" x14ac:dyDescent="0.2">
      <c r="A2055">
        <v>43341.662241087965</v>
      </c>
      <c r="B2055" t="s">
        <v>15</v>
      </c>
      <c r="C2055" t="s">
        <v>3716</v>
      </c>
      <c r="D2055">
        <v>40</v>
      </c>
      <c r="E2055" t="s">
        <v>3715</v>
      </c>
      <c r="F2055">
        <v>14</v>
      </c>
      <c r="G2055" s="4" t="s">
        <v>34</v>
      </c>
      <c r="H2055" t="s">
        <v>26</v>
      </c>
      <c r="I2055" t="s">
        <v>0</v>
      </c>
      <c r="K2055" t="s">
        <v>27</v>
      </c>
      <c r="L2055" t="s">
        <v>28</v>
      </c>
      <c r="M2055" t="s">
        <v>94</v>
      </c>
      <c r="N2055" t="s">
        <v>39</v>
      </c>
      <c r="O2055">
        <v>0</v>
      </c>
      <c r="P2055" t="s">
        <v>20</v>
      </c>
      <c r="Q2055" t="s">
        <v>21</v>
      </c>
      <c r="R2055" t="s">
        <v>2561</v>
      </c>
      <c r="S2055" t="s">
        <v>780</v>
      </c>
      <c r="U2055" t="s">
        <v>2561</v>
      </c>
      <c r="V2055">
        <v>43341</v>
      </c>
    </row>
    <row r="2056" spans="1:22" ht="15.75" customHeight="1" x14ac:dyDescent="0.2">
      <c r="A2056">
        <v>43341.670172557875</v>
      </c>
      <c r="B2056" t="s">
        <v>15</v>
      </c>
      <c r="C2056" t="s">
        <v>3717</v>
      </c>
      <c r="D2056">
        <v>75</v>
      </c>
      <c r="E2056">
        <v>74</v>
      </c>
      <c r="F2056">
        <v>14</v>
      </c>
      <c r="G2056" s="4" t="s">
        <v>34</v>
      </c>
      <c r="H2056" t="s">
        <v>26</v>
      </c>
      <c r="I2056" t="s">
        <v>0</v>
      </c>
      <c r="K2056" t="s">
        <v>27</v>
      </c>
      <c r="L2056" t="s">
        <v>57</v>
      </c>
      <c r="M2056" t="s">
        <v>457</v>
      </c>
      <c r="N2056" t="s">
        <v>19</v>
      </c>
      <c r="O2056">
        <v>0</v>
      </c>
      <c r="P2056" t="s">
        <v>20</v>
      </c>
      <c r="Q2056" t="s">
        <v>21</v>
      </c>
      <c r="R2056" t="s">
        <v>2561</v>
      </c>
      <c r="S2056" t="s">
        <v>780</v>
      </c>
      <c r="U2056" t="s">
        <v>2561</v>
      </c>
      <c r="V2056">
        <v>43341</v>
      </c>
    </row>
    <row r="2057" spans="1:22" ht="15.75" customHeight="1" x14ac:dyDescent="0.2">
      <c r="A2057">
        <v>43341.67165704861</v>
      </c>
      <c r="B2057" t="s">
        <v>36</v>
      </c>
      <c r="C2057" t="s">
        <v>3718</v>
      </c>
      <c r="D2057">
        <v>76</v>
      </c>
      <c r="E2057">
        <v>74</v>
      </c>
      <c r="F2057">
        <v>14</v>
      </c>
      <c r="G2057" s="4" t="s">
        <v>34</v>
      </c>
      <c r="H2057" t="s">
        <v>26</v>
      </c>
      <c r="I2057" t="s">
        <v>0</v>
      </c>
      <c r="K2057" t="s">
        <v>27</v>
      </c>
      <c r="L2057" t="s">
        <v>57</v>
      </c>
      <c r="M2057" t="s">
        <v>457</v>
      </c>
      <c r="N2057" t="s">
        <v>19</v>
      </c>
      <c r="O2057">
        <v>0</v>
      </c>
      <c r="P2057" t="s">
        <v>20</v>
      </c>
      <c r="Q2057" t="s">
        <v>21</v>
      </c>
      <c r="R2057" t="s">
        <v>2561</v>
      </c>
      <c r="S2057" t="s">
        <v>780</v>
      </c>
      <c r="U2057" t="s">
        <v>2561</v>
      </c>
      <c r="V2057">
        <v>43341</v>
      </c>
    </row>
    <row r="2058" spans="1:22" ht="15.75" customHeight="1" x14ac:dyDescent="0.2">
      <c r="A2058">
        <v>43341.673367777781</v>
      </c>
      <c r="B2058" t="s">
        <v>22</v>
      </c>
      <c r="C2058" t="s">
        <v>3719</v>
      </c>
      <c r="D2058">
        <v>35</v>
      </c>
      <c r="E2058" t="s">
        <v>3720</v>
      </c>
      <c r="F2058">
        <v>14</v>
      </c>
      <c r="G2058" s="4" t="s">
        <v>34</v>
      </c>
      <c r="H2058" t="s">
        <v>26</v>
      </c>
      <c r="I2058" t="s">
        <v>0</v>
      </c>
      <c r="K2058" t="s">
        <v>27</v>
      </c>
      <c r="L2058" t="s">
        <v>57</v>
      </c>
      <c r="M2058" t="s">
        <v>457</v>
      </c>
      <c r="N2058" t="s">
        <v>19</v>
      </c>
      <c r="O2058">
        <v>0</v>
      </c>
      <c r="P2058" t="s">
        <v>20</v>
      </c>
      <c r="Q2058" t="s">
        <v>21</v>
      </c>
      <c r="R2058" t="s">
        <v>2561</v>
      </c>
      <c r="S2058" t="s">
        <v>780</v>
      </c>
      <c r="U2058" t="s">
        <v>2561</v>
      </c>
      <c r="V2058">
        <v>43341</v>
      </c>
    </row>
    <row r="2059" spans="1:22" ht="15.75" customHeight="1" x14ac:dyDescent="0.2">
      <c r="A2059">
        <v>43341.67491238426</v>
      </c>
      <c r="B2059" t="s">
        <v>36</v>
      </c>
      <c r="C2059" t="s">
        <v>3721</v>
      </c>
      <c r="D2059">
        <v>49</v>
      </c>
      <c r="E2059" t="s">
        <v>3722</v>
      </c>
      <c r="F2059">
        <v>14</v>
      </c>
      <c r="G2059" s="4" t="s">
        <v>34</v>
      </c>
      <c r="H2059" t="s">
        <v>26</v>
      </c>
      <c r="I2059" t="s">
        <v>0</v>
      </c>
      <c r="K2059" t="s">
        <v>27</v>
      </c>
      <c r="L2059" t="s">
        <v>57</v>
      </c>
      <c r="M2059" t="s">
        <v>457</v>
      </c>
      <c r="N2059" t="s">
        <v>19</v>
      </c>
      <c r="O2059">
        <v>0</v>
      </c>
      <c r="P2059" t="s">
        <v>20</v>
      </c>
      <c r="Q2059" t="s">
        <v>21</v>
      </c>
      <c r="R2059" t="s">
        <v>2561</v>
      </c>
      <c r="S2059" t="s">
        <v>780</v>
      </c>
      <c r="U2059" t="s">
        <v>2561</v>
      </c>
      <c r="V2059">
        <v>43341</v>
      </c>
    </row>
    <row r="2060" spans="1:22" ht="15.75" customHeight="1" x14ac:dyDescent="0.2">
      <c r="A2060">
        <v>43341.676317731486</v>
      </c>
      <c r="B2060" t="s">
        <v>22</v>
      </c>
      <c r="C2060" t="s">
        <v>3723</v>
      </c>
      <c r="D2060">
        <v>21</v>
      </c>
      <c r="E2060" t="s">
        <v>3722</v>
      </c>
      <c r="F2060">
        <v>14</v>
      </c>
      <c r="G2060" s="4" t="s">
        <v>34</v>
      </c>
      <c r="H2060" t="s">
        <v>26</v>
      </c>
      <c r="I2060" t="s">
        <v>0</v>
      </c>
      <c r="K2060" t="s">
        <v>27</v>
      </c>
      <c r="L2060" t="s">
        <v>57</v>
      </c>
      <c r="M2060" t="s">
        <v>457</v>
      </c>
      <c r="N2060" t="s">
        <v>19</v>
      </c>
      <c r="O2060">
        <v>0</v>
      </c>
      <c r="P2060" t="s">
        <v>20</v>
      </c>
      <c r="Q2060" t="s">
        <v>21</v>
      </c>
      <c r="R2060" t="s">
        <v>2561</v>
      </c>
      <c r="S2060" t="s">
        <v>780</v>
      </c>
      <c r="U2060" t="s">
        <v>2561</v>
      </c>
      <c r="V2060">
        <v>43341</v>
      </c>
    </row>
    <row r="2061" spans="1:22" ht="15.75" customHeight="1" x14ac:dyDescent="0.2">
      <c r="A2061">
        <v>43341.829952349537</v>
      </c>
      <c r="B2061" t="s">
        <v>22</v>
      </c>
      <c r="C2061" t="s">
        <v>3724</v>
      </c>
      <c r="D2061">
        <v>26</v>
      </c>
      <c r="E2061" t="s">
        <v>281</v>
      </c>
      <c r="F2061">
        <v>3</v>
      </c>
      <c r="G2061" s="4" t="s">
        <v>93</v>
      </c>
      <c r="H2061" t="s">
        <v>26</v>
      </c>
      <c r="I2061" t="s">
        <v>0</v>
      </c>
      <c r="K2061" t="s">
        <v>103</v>
      </c>
      <c r="L2061" t="s">
        <v>57</v>
      </c>
      <c r="M2061" t="s">
        <v>457</v>
      </c>
      <c r="N2061" t="s">
        <v>19</v>
      </c>
      <c r="O2061">
        <v>0</v>
      </c>
      <c r="P2061" t="s">
        <v>20</v>
      </c>
      <c r="Q2061" t="s">
        <v>21</v>
      </c>
      <c r="R2061" t="s">
        <v>3725</v>
      </c>
      <c r="S2061" t="s">
        <v>3579</v>
      </c>
      <c r="U2061" t="s">
        <v>3726</v>
      </c>
      <c r="V2061">
        <v>43341</v>
      </c>
    </row>
    <row r="2062" spans="1:22" ht="15.75" customHeight="1" x14ac:dyDescent="0.2">
      <c r="A2062">
        <v>43341.834355833329</v>
      </c>
      <c r="B2062" t="s">
        <v>36</v>
      </c>
      <c r="C2062" t="s">
        <v>3727</v>
      </c>
      <c r="D2062">
        <v>49</v>
      </c>
      <c r="E2062">
        <v>4</v>
      </c>
      <c r="F2062">
        <v>3</v>
      </c>
      <c r="G2062" s="4" t="s">
        <v>93</v>
      </c>
      <c r="H2062" t="s">
        <v>26</v>
      </c>
      <c r="I2062" t="s">
        <v>0</v>
      </c>
      <c r="K2062" t="s">
        <v>145</v>
      </c>
      <c r="L2062" t="s">
        <v>57</v>
      </c>
      <c r="M2062" t="s">
        <v>457</v>
      </c>
      <c r="N2062" t="s">
        <v>19</v>
      </c>
      <c r="O2062">
        <v>0</v>
      </c>
      <c r="P2062" t="s">
        <v>20</v>
      </c>
      <c r="Q2062" t="s">
        <v>21</v>
      </c>
      <c r="R2062" t="s">
        <v>2903</v>
      </c>
      <c r="S2062" t="s">
        <v>3579</v>
      </c>
      <c r="U2062" t="s">
        <v>3726</v>
      </c>
      <c r="V2062">
        <v>43341</v>
      </c>
    </row>
    <row r="2063" spans="1:22" ht="15.75" customHeight="1" x14ac:dyDescent="0.2">
      <c r="A2063">
        <v>43341.83939173611</v>
      </c>
      <c r="B2063" t="s">
        <v>15</v>
      </c>
      <c r="C2063" t="s">
        <v>3728</v>
      </c>
      <c r="D2063">
        <v>48</v>
      </c>
      <c r="E2063">
        <v>4</v>
      </c>
      <c r="F2063">
        <v>3</v>
      </c>
      <c r="G2063" s="4" t="s">
        <v>93</v>
      </c>
      <c r="H2063" t="s">
        <v>26</v>
      </c>
      <c r="I2063" t="s">
        <v>0</v>
      </c>
      <c r="K2063" t="s">
        <v>16</v>
      </c>
      <c r="L2063" t="s">
        <v>28</v>
      </c>
      <c r="M2063" t="s">
        <v>29</v>
      </c>
      <c r="N2063" t="s">
        <v>51</v>
      </c>
      <c r="O2063">
        <v>100</v>
      </c>
      <c r="P2063" t="s">
        <v>20</v>
      </c>
      <c r="Q2063" t="s">
        <v>21</v>
      </c>
      <c r="R2063" t="s">
        <v>2903</v>
      </c>
      <c r="S2063" t="s">
        <v>3579</v>
      </c>
      <c r="U2063" t="s">
        <v>3574</v>
      </c>
      <c r="V2063">
        <v>43341</v>
      </c>
    </row>
    <row r="2064" spans="1:22" ht="15.75" customHeight="1" x14ac:dyDescent="0.2">
      <c r="A2064">
        <v>43341.842841828708</v>
      </c>
      <c r="B2064" t="s">
        <v>15</v>
      </c>
      <c r="C2064" t="s">
        <v>2968</v>
      </c>
      <c r="D2064">
        <v>69</v>
      </c>
      <c r="E2064">
        <v>2</v>
      </c>
      <c r="F2064">
        <v>3</v>
      </c>
      <c r="G2064" s="4" t="s">
        <v>93</v>
      </c>
      <c r="H2064" t="s">
        <v>26</v>
      </c>
      <c r="I2064" t="s">
        <v>0</v>
      </c>
      <c r="K2064" t="s">
        <v>27</v>
      </c>
      <c r="L2064" t="s">
        <v>57</v>
      </c>
      <c r="M2064" t="s">
        <v>457</v>
      </c>
      <c r="N2064" t="s">
        <v>19</v>
      </c>
      <c r="O2064">
        <v>0</v>
      </c>
      <c r="P2064" t="s">
        <v>20</v>
      </c>
      <c r="Q2064" t="s">
        <v>21</v>
      </c>
      <c r="R2064" t="s">
        <v>2903</v>
      </c>
      <c r="S2064" t="s">
        <v>3579</v>
      </c>
      <c r="U2064" t="s">
        <v>3574</v>
      </c>
      <c r="V2064">
        <v>43341</v>
      </c>
    </row>
    <row r="2065" spans="1:22" ht="15.75" customHeight="1" x14ac:dyDescent="0.2">
      <c r="A2065">
        <v>43341.846899571756</v>
      </c>
      <c r="B2065" t="s">
        <v>36</v>
      </c>
      <c r="C2065" t="s">
        <v>2970</v>
      </c>
      <c r="D2065">
        <v>63</v>
      </c>
      <c r="E2065">
        <v>2</v>
      </c>
      <c r="F2065">
        <v>3</v>
      </c>
      <c r="G2065" s="4" t="s">
        <v>93</v>
      </c>
      <c r="H2065" t="s">
        <v>26</v>
      </c>
      <c r="I2065" t="s">
        <v>0</v>
      </c>
      <c r="K2065" t="s">
        <v>27</v>
      </c>
      <c r="L2065" t="s">
        <v>57</v>
      </c>
      <c r="M2065" t="s">
        <v>457</v>
      </c>
      <c r="N2065" t="s">
        <v>19</v>
      </c>
      <c r="O2065">
        <v>0</v>
      </c>
      <c r="P2065" t="s">
        <v>20</v>
      </c>
      <c r="Q2065" t="s">
        <v>21</v>
      </c>
      <c r="R2065" t="s">
        <v>2903</v>
      </c>
      <c r="S2065" t="s">
        <v>3579</v>
      </c>
      <c r="U2065" t="s">
        <v>3726</v>
      </c>
      <c r="V2065">
        <v>43341</v>
      </c>
    </row>
    <row r="2066" spans="1:22" ht="15.75" customHeight="1" x14ac:dyDescent="0.2">
      <c r="A2066">
        <v>43341.850735277781</v>
      </c>
      <c r="B2066" t="s">
        <v>36</v>
      </c>
      <c r="C2066" t="s">
        <v>3729</v>
      </c>
      <c r="D2066">
        <v>51</v>
      </c>
      <c r="E2066">
        <v>57</v>
      </c>
      <c r="F2066">
        <v>3</v>
      </c>
      <c r="G2066" s="4" t="s">
        <v>93</v>
      </c>
      <c r="H2066" t="s">
        <v>26</v>
      </c>
      <c r="I2066" t="s">
        <v>0</v>
      </c>
      <c r="K2066" t="s">
        <v>27</v>
      </c>
      <c r="L2066" t="s">
        <v>57</v>
      </c>
      <c r="M2066" t="s">
        <v>457</v>
      </c>
      <c r="N2066" t="s">
        <v>19</v>
      </c>
      <c r="O2066">
        <v>0</v>
      </c>
      <c r="P2066" t="s">
        <v>20</v>
      </c>
      <c r="Q2066" t="s">
        <v>21</v>
      </c>
      <c r="R2066" t="s">
        <v>2903</v>
      </c>
      <c r="S2066" t="s">
        <v>3579</v>
      </c>
      <c r="U2066" t="s">
        <v>3730</v>
      </c>
      <c r="V2066">
        <v>43341</v>
      </c>
    </row>
    <row r="2067" spans="1:22" ht="15.75" customHeight="1" x14ac:dyDescent="0.2">
      <c r="A2067">
        <v>43341.854963344907</v>
      </c>
      <c r="B2067" t="s">
        <v>15</v>
      </c>
      <c r="C2067" t="s">
        <v>2976</v>
      </c>
      <c r="D2067">
        <v>46</v>
      </c>
      <c r="E2067">
        <v>57</v>
      </c>
      <c r="F2067">
        <v>3</v>
      </c>
      <c r="G2067" s="4" t="s">
        <v>93</v>
      </c>
      <c r="H2067" t="s">
        <v>26</v>
      </c>
      <c r="I2067" t="s">
        <v>0</v>
      </c>
      <c r="K2067" t="s">
        <v>103</v>
      </c>
      <c r="L2067" t="s">
        <v>57</v>
      </c>
      <c r="M2067" t="s">
        <v>457</v>
      </c>
      <c r="N2067" t="s">
        <v>19</v>
      </c>
      <c r="O2067">
        <v>0</v>
      </c>
      <c r="P2067" t="s">
        <v>20</v>
      </c>
      <c r="Q2067" t="s">
        <v>21</v>
      </c>
      <c r="R2067" t="s">
        <v>2903</v>
      </c>
      <c r="S2067" t="s">
        <v>3579</v>
      </c>
      <c r="U2067" t="s">
        <v>3726</v>
      </c>
      <c r="V2067">
        <v>43341</v>
      </c>
    </row>
    <row r="2068" spans="1:22" ht="15.75" customHeight="1" x14ac:dyDescent="0.2">
      <c r="A2068">
        <v>43341.86071414352</v>
      </c>
      <c r="B2068" t="s">
        <v>15</v>
      </c>
      <c r="C2068" t="s">
        <v>3731</v>
      </c>
      <c r="D2068">
        <v>46</v>
      </c>
      <c r="E2068" t="s">
        <v>1455</v>
      </c>
      <c r="F2068">
        <v>3</v>
      </c>
      <c r="G2068" s="4" t="s">
        <v>93</v>
      </c>
      <c r="H2068" t="s">
        <v>26</v>
      </c>
      <c r="I2068" t="s">
        <v>0</v>
      </c>
      <c r="K2068" t="s">
        <v>27</v>
      </c>
      <c r="L2068" t="s">
        <v>57</v>
      </c>
      <c r="M2068" t="s">
        <v>457</v>
      </c>
      <c r="N2068" t="s">
        <v>19</v>
      </c>
      <c r="O2068">
        <v>0</v>
      </c>
      <c r="P2068" t="s">
        <v>20</v>
      </c>
      <c r="Q2068" t="s">
        <v>21</v>
      </c>
      <c r="R2068" t="s">
        <v>2903</v>
      </c>
      <c r="S2068" t="s">
        <v>3579</v>
      </c>
      <c r="U2068" t="s">
        <v>3574</v>
      </c>
      <c r="V2068">
        <v>43341</v>
      </c>
    </row>
    <row r="2069" spans="1:22" ht="15.75" customHeight="1" x14ac:dyDescent="0.2">
      <c r="A2069">
        <v>43341.912828854169</v>
      </c>
      <c r="B2069" t="s">
        <v>15</v>
      </c>
      <c r="C2069" t="s">
        <v>3732</v>
      </c>
      <c r="D2069">
        <v>44</v>
      </c>
      <c r="E2069" t="s">
        <v>1553</v>
      </c>
      <c r="F2069">
        <v>4</v>
      </c>
      <c r="G2069" s="4" t="s">
        <v>786</v>
      </c>
      <c r="H2069" t="s">
        <v>26</v>
      </c>
      <c r="I2069" t="s">
        <v>0</v>
      </c>
      <c r="K2069" t="s">
        <v>16</v>
      </c>
      <c r="L2069" t="s">
        <v>57</v>
      </c>
      <c r="M2069" t="s">
        <v>457</v>
      </c>
      <c r="N2069" t="s">
        <v>19</v>
      </c>
      <c r="O2069">
        <v>0</v>
      </c>
      <c r="P2069" t="s">
        <v>328</v>
      </c>
      <c r="Q2069" t="s">
        <v>21</v>
      </c>
      <c r="R2069" t="s">
        <v>3733</v>
      </c>
      <c r="S2069" t="s">
        <v>2132</v>
      </c>
      <c r="U2069" t="s">
        <v>3734</v>
      </c>
      <c r="V2069">
        <v>43328</v>
      </c>
    </row>
    <row r="2070" spans="1:22" ht="15.75" customHeight="1" x14ac:dyDescent="0.2">
      <c r="A2070">
        <v>43341.922615474541</v>
      </c>
      <c r="B2070" t="s">
        <v>15</v>
      </c>
      <c r="C2070" t="s">
        <v>3735</v>
      </c>
      <c r="D2070">
        <v>40</v>
      </c>
      <c r="E2070">
        <v>2</v>
      </c>
      <c r="F2070">
        <v>4</v>
      </c>
      <c r="G2070" s="4" t="s">
        <v>786</v>
      </c>
      <c r="H2070" t="s">
        <v>26</v>
      </c>
      <c r="I2070" t="s">
        <v>0</v>
      </c>
      <c r="K2070" t="s">
        <v>16</v>
      </c>
      <c r="L2070" t="s">
        <v>57</v>
      </c>
      <c r="M2070" t="s">
        <v>457</v>
      </c>
      <c r="N2070" t="s">
        <v>19</v>
      </c>
      <c r="O2070">
        <v>0</v>
      </c>
      <c r="P2070" t="s">
        <v>1157</v>
      </c>
      <c r="Q2070" t="s">
        <v>21</v>
      </c>
      <c r="R2070" t="s">
        <v>3736</v>
      </c>
      <c r="S2070" t="s">
        <v>2132</v>
      </c>
      <c r="U2070" t="s">
        <v>3734</v>
      </c>
      <c r="V2070">
        <v>43328</v>
      </c>
    </row>
    <row r="2071" spans="1:22" ht="15.75" customHeight="1" x14ac:dyDescent="0.2">
      <c r="A2071">
        <v>43342.387053148152</v>
      </c>
      <c r="B2071" t="s">
        <v>22</v>
      </c>
      <c r="C2071" t="s">
        <v>3737</v>
      </c>
      <c r="D2071">
        <v>38</v>
      </c>
      <c r="E2071">
        <v>20</v>
      </c>
      <c r="F2071">
        <v>6</v>
      </c>
      <c r="G2071" t="s">
        <v>323</v>
      </c>
      <c r="H2071" t="s">
        <v>26</v>
      </c>
      <c r="I2071" t="s">
        <v>0</v>
      </c>
      <c r="K2071" t="s">
        <v>27</v>
      </c>
      <c r="L2071" t="s">
        <v>28</v>
      </c>
      <c r="M2071" t="s">
        <v>87</v>
      </c>
      <c r="N2071" t="s">
        <v>39</v>
      </c>
      <c r="O2071">
        <v>300</v>
      </c>
      <c r="P2071" t="s">
        <v>44</v>
      </c>
      <c r="Q2071" t="s">
        <v>21</v>
      </c>
      <c r="R2071" t="s">
        <v>3737</v>
      </c>
      <c r="S2071" t="s">
        <v>3738</v>
      </c>
      <c r="U2071" t="s">
        <v>3739</v>
      </c>
      <c r="V2071">
        <v>43342</v>
      </c>
    </row>
    <row r="2072" spans="1:22" ht="15.75" customHeight="1" x14ac:dyDescent="0.2">
      <c r="A2072">
        <v>43342.462741469906</v>
      </c>
      <c r="B2072" t="s">
        <v>36</v>
      </c>
      <c r="C2072" t="s">
        <v>3740</v>
      </c>
      <c r="D2072">
        <v>42</v>
      </c>
      <c r="E2072" t="s">
        <v>3741</v>
      </c>
      <c r="F2072">
        <v>10</v>
      </c>
      <c r="G2072" t="s">
        <v>111</v>
      </c>
      <c r="H2072" t="s">
        <v>26</v>
      </c>
      <c r="I2072" t="s">
        <v>0</v>
      </c>
      <c r="K2072" t="s">
        <v>16</v>
      </c>
      <c r="L2072" t="s">
        <v>57</v>
      </c>
      <c r="M2072" t="s">
        <v>457</v>
      </c>
      <c r="N2072" t="s">
        <v>19</v>
      </c>
      <c r="O2072">
        <v>0</v>
      </c>
      <c r="P2072" t="s">
        <v>758</v>
      </c>
      <c r="Q2072" t="s">
        <v>21</v>
      </c>
      <c r="R2072" t="s">
        <v>2029</v>
      </c>
      <c r="S2072" t="s">
        <v>850</v>
      </c>
      <c r="U2072" t="s">
        <v>2029</v>
      </c>
      <c r="V2072">
        <v>43342</v>
      </c>
    </row>
    <row r="2073" spans="1:22" ht="15.75" customHeight="1" x14ac:dyDescent="0.2">
      <c r="A2073">
        <v>43342.466456111113</v>
      </c>
      <c r="B2073" t="s">
        <v>22</v>
      </c>
      <c r="C2073" t="s">
        <v>3742</v>
      </c>
      <c r="D2073">
        <v>42</v>
      </c>
      <c r="E2073">
        <v>70</v>
      </c>
      <c r="F2073">
        <v>10</v>
      </c>
      <c r="G2073" t="s">
        <v>111</v>
      </c>
      <c r="H2073" t="s">
        <v>26</v>
      </c>
      <c r="I2073" t="s">
        <v>0</v>
      </c>
      <c r="K2073" t="s">
        <v>100</v>
      </c>
      <c r="L2073" t="s">
        <v>28</v>
      </c>
      <c r="M2073" t="s">
        <v>29</v>
      </c>
      <c r="N2073" t="s">
        <v>39</v>
      </c>
      <c r="O2073">
        <v>50</v>
      </c>
      <c r="P2073" t="s">
        <v>324</v>
      </c>
      <c r="Q2073" t="s">
        <v>21</v>
      </c>
      <c r="R2073" t="s">
        <v>2029</v>
      </c>
      <c r="S2073" t="s">
        <v>850</v>
      </c>
      <c r="U2073" t="s">
        <v>2029</v>
      </c>
      <c r="V2073">
        <v>43342</v>
      </c>
    </row>
    <row r="2074" spans="1:22" ht="15.75" customHeight="1" x14ac:dyDescent="0.2">
      <c r="A2074">
        <v>43342.468500370371</v>
      </c>
      <c r="B2074" t="s">
        <v>22</v>
      </c>
      <c r="C2074" t="s">
        <v>3743</v>
      </c>
      <c r="D2074">
        <v>41</v>
      </c>
      <c r="E2074" t="s">
        <v>3744</v>
      </c>
      <c r="F2074">
        <v>10</v>
      </c>
      <c r="G2074" t="s">
        <v>111</v>
      </c>
      <c r="H2074" t="s">
        <v>26</v>
      </c>
      <c r="I2074" t="s">
        <v>0</v>
      </c>
      <c r="K2074" t="s">
        <v>16</v>
      </c>
      <c r="L2074" t="s">
        <v>57</v>
      </c>
      <c r="M2074" t="s">
        <v>457</v>
      </c>
      <c r="N2074" t="s">
        <v>19</v>
      </c>
      <c r="O2074">
        <v>0</v>
      </c>
      <c r="P2074" t="s">
        <v>324</v>
      </c>
      <c r="Q2074" t="s">
        <v>21</v>
      </c>
      <c r="R2074" t="s">
        <v>2029</v>
      </c>
      <c r="S2074" t="s">
        <v>850</v>
      </c>
      <c r="U2074" t="s">
        <v>2029</v>
      </c>
      <c r="V2074">
        <v>43342</v>
      </c>
    </row>
    <row r="2075" spans="1:22" ht="15.75" customHeight="1" x14ac:dyDescent="0.2">
      <c r="A2075">
        <v>43342.482056122681</v>
      </c>
      <c r="B2075" t="s">
        <v>15</v>
      </c>
      <c r="C2075" t="s">
        <v>3745</v>
      </c>
      <c r="D2075">
        <v>57</v>
      </c>
      <c r="E2075" t="s">
        <v>3746</v>
      </c>
      <c r="F2075">
        <v>17</v>
      </c>
      <c r="G2075" s="4" t="s">
        <v>34</v>
      </c>
      <c r="H2075" t="s">
        <v>26</v>
      </c>
      <c r="I2075" t="s">
        <v>0</v>
      </c>
      <c r="K2075" t="s">
        <v>27</v>
      </c>
      <c r="L2075" t="s">
        <v>17</v>
      </c>
      <c r="M2075" t="s">
        <v>289</v>
      </c>
      <c r="N2075" t="s">
        <v>19</v>
      </c>
      <c r="O2075">
        <v>0</v>
      </c>
      <c r="P2075" t="s">
        <v>20</v>
      </c>
      <c r="Q2075" t="s">
        <v>21</v>
      </c>
      <c r="R2075" t="s">
        <v>2561</v>
      </c>
      <c r="S2075" t="s">
        <v>780</v>
      </c>
      <c r="U2075" t="s">
        <v>2561</v>
      </c>
      <c r="V2075">
        <v>43342</v>
      </c>
    </row>
    <row r="2076" spans="1:22" ht="15.75" customHeight="1" x14ac:dyDescent="0.2">
      <c r="A2076">
        <v>43342.483551273152</v>
      </c>
      <c r="B2076" t="s">
        <v>36</v>
      </c>
      <c r="C2076" t="s">
        <v>3747</v>
      </c>
      <c r="D2076">
        <v>50</v>
      </c>
      <c r="E2076" t="s">
        <v>3746</v>
      </c>
      <c r="F2076">
        <v>17</v>
      </c>
      <c r="G2076" s="4" t="s">
        <v>34</v>
      </c>
      <c r="H2076" t="s">
        <v>26</v>
      </c>
      <c r="I2076" t="s">
        <v>0</v>
      </c>
      <c r="K2076" t="s">
        <v>27</v>
      </c>
      <c r="L2076" t="s">
        <v>57</v>
      </c>
      <c r="M2076" t="s">
        <v>457</v>
      </c>
      <c r="N2076" t="s">
        <v>19</v>
      </c>
      <c r="O2076">
        <v>0</v>
      </c>
      <c r="P2076" t="s">
        <v>20</v>
      </c>
      <c r="Q2076" t="s">
        <v>21</v>
      </c>
      <c r="R2076" t="s">
        <v>2561</v>
      </c>
      <c r="S2076" t="s">
        <v>780</v>
      </c>
      <c r="U2076" t="s">
        <v>2561</v>
      </c>
      <c r="V2076">
        <v>43342</v>
      </c>
    </row>
    <row r="2077" spans="1:22" ht="15.75" customHeight="1" x14ac:dyDescent="0.2">
      <c r="A2077">
        <v>43342.48502821759</v>
      </c>
      <c r="B2077" t="s">
        <v>22</v>
      </c>
      <c r="C2077" t="s">
        <v>3748</v>
      </c>
      <c r="D2077">
        <v>28</v>
      </c>
      <c r="E2077" t="s">
        <v>3746</v>
      </c>
      <c r="F2077">
        <v>17</v>
      </c>
      <c r="G2077" s="4" t="s">
        <v>34</v>
      </c>
      <c r="H2077" t="s">
        <v>26</v>
      </c>
      <c r="I2077" t="s">
        <v>0</v>
      </c>
      <c r="K2077" t="s">
        <v>27</v>
      </c>
      <c r="L2077" t="s">
        <v>57</v>
      </c>
      <c r="M2077" t="s">
        <v>457</v>
      </c>
      <c r="N2077" t="s">
        <v>19</v>
      </c>
      <c r="O2077">
        <v>0</v>
      </c>
      <c r="P2077" t="s">
        <v>20</v>
      </c>
      <c r="Q2077" t="s">
        <v>21</v>
      </c>
      <c r="R2077" t="s">
        <v>2561</v>
      </c>
      <c r="S2077" t="s">
        <v>780</v>
      </c>
      <c r="U2077" t="s">
        <v>2561</v>
      </c>
      <c r="V2077">
        <v>43342</v>
      </c>
    </row>
    <row r="2078" spans="1:22" ht="15.75" customHeight="1" x14ac:dyDescent="0.2">
      <c r="A2078">
        <v>43342.48629533565</v>
      </c>
      <c r="B2078" t="s">
        <v>22</v>
      </c>
      <c r="C2078" t="s">
        <v>3749</v>
      </c>
      <c r="D2078">
        <v>21</v>
      </c>
      <c r="E2078" t="s">
        <v>3746</v>
      </c>
      <c r="F2078">
        <v>17</v>
      </c>
      <c r="G2078" s="4" t="s">
        <v>34</v>
      </c>
      <c r="H2078" t="s">
        <v>26</v>
      </c>
      <c r="I2078" t="s">
        <v>0</v>
      </c>
      <c r="K2078" t="s">
        <v>27</v>
      </c>
      <c r="L2078" t="s">
        <v>57</v>
      </c>
      <c r="M2078" t="s">
        <v>457</v>
      </c>
      <c r="N2078" t="s">
        <v>19</v>
      </c>
      <c r="O2078">
        <v>0</v>
      </c>
      <c r="P2078" t="s">
        <v>20</v>
      </c>
      <c r="Q2078" t="s">
        <v>21</v>
      </c>
      <c r="R2078" t="s">
        <v>2561</v>
      </c>
      <c r="S2078" t="s">
        <v>780</v>
      </c>
      <c r="U2078" t="s">
        <v>2561</v>
      </c>
      <c r="V2078">
        <v>43342</v>
      </c>
    </row>
    <row r="2079" spans="1:22" ht="15.75" customHeight="1" x14ac:dyDescent="0.2">
      <c r="A2079">
        <v>43342.487573611113</v>
      </c>
      <c r="B2079" t="s">
        <v>36</v>
      </c>
      <c r="C2079" t="s">
        <v>3750</v>
      </c>
      <c r="D2079">
        <v>58</v>
      </c>
      <c r="E2079">
        <v>4</v>
      </c>
      <c r="F2079">
        <v>17</v>
      </c>
      <c r="G2079" s="4" t="s">
        <v>34</v>
      </c>
      <c r="H2079" t="s">
        <v>26</v>
      </c>
      <c r="I2079" t="s">
        <v>0</v>
      </c>
      <c r="K2079" t="s">
        <v>27</v>
      </c>
      <c r="L2079" t="s">
        <v>57</v>
      </c>
      <c r="M2079" t="s">
        <v>457</v>
      </c>
      <c r="N2079" t="s">
        <v>19</v>
      </c>
      <c r="O2079">
        <v>0</v>
      </c>
      <c r="P2079" t="s">
        <v>20</v>
      </c>
      <c r="Q2079" t="s">
        <v>21</v>
      </c>
      <c r="R2079" t="s">
        <v>2561</v>
      </c>
      <c r="S2079" t="s">
        <v>780</v>
      </c>
      <c r="U2079" t="s">
        <v>2561</v>
      </c>
      <c r="V2079">
        <v>43342</v>
      </c>
    </row>
    <row r="2080" spans="1:22" ht="15.75" customHeight="1" x14ac:dyDescent="0.2">
      <c r="A2080">
        <v>43342.48894844907</v>
      </c>
      <c r="B2080" t="s">
        <v>15</v>
      </c>
      <c r="C2080" t="s">
        <v>3751</v>
      </c>
      <c r="D2080">
        <v>53</v>
      </c>
      <c r="E2080">
        <v>14</v>
      </c>
      <c r="F2080">
        <v>17</v>
      </c>
      <c r="G2080" s="4" t="s">
        <v>34</v>
      </c>
      <c r="H2080" t="s">
        <v>26</v>
      </c>
      <c r="I2080" t="s">
        <v>0</v>
      </c>
      <c r="K2080" t="s">
        <v>27</v>
      </c>
      <c r="L2080" t="s">
        <v>28</v>
      </c>
      <c r="M2080" t="s">
        <v>94</v>
      </c>
      <c r="N2080" t="s">
        <v>39</v>
      </c>
      <c r="O2080">
        <v>1000</v>
      </c>
      <c r="P2080" t="s">
        <v>20</v>
      </c>
      <c r="Q2080" t="s">
        <v>21</v>
      </c>
      <c r="R2080" t="s">
        <v>2561</v>
      </c>
      <c r="S2080" t="s">
        <v>780</v>
      </c>
      <c r="U2080" t="s">
        <v>2561</v>
      </c>
      <c r="V2080">
        <v>43342</v>
      </c>
    </row>
    <row r="2081" spans="1:22" ht="15.75" customHeight="1" x14ac:dyDescent="0.2">
      <c r="A2081">
        <v>43342.490490312499</v>
      </c>
      <c r="B2081" t="s">
        <v>15</v>
      </c>
      <c r="C2081" t="s">
        <v>3752</v>
      </c>
      <c r="D2081">
        <v>69</v>
      </c>
      <c r="E2081" t="s">
        <v>464</v>
      </c>
      <c r="F2081">
        <v>17</v>
      </c>
      <c r="G2081" s="4" t="s">
        <v>34</v>
      </c>
      <c r="H2081" t="s">
        <v>26</v>
      </c>
      <c r="I2081" t="s">
        <v>0</v>
      </c>
      <c r="K2081" t="s">
        <v>27</v>
      </c>
      <c r="L2081" t="s">
        <v>28</v>
      </c>
      <c r="M2081" t="s">
        <v>182</v>
      </c>
      <c r="N2081" t="s">
        <v>39</v>
      </c>
      <c r="O2081">
        <v>3000</v>
      </c>
      <c r="P2081" t="s">
        <v>20</v>
      </c>
      <c r="Q2081" t="s">
        <v>95</v>
      </c>
      <c r="R2081" t="s">
        <v>2561</v>
      </c>
      <c r="S2081" t="s">
        <v>780</v>
      </c>
      <c r="U2081" t="s">
        <v>2561</v>
      </c>
      <c r="V2081">
        <v>43342</v>
      </c>
    </row>
    <row r="2082" spans="1:22" ht="15.75" customHeight="1" x14ac:dyDescent="0.2">
      <c r="A2082">
        <v>43342.491858217589</v>
      </c>
      <c r="B2082" t="s">
        <v>15</v>
      </c>
      <c r="C2082" t="s">
        <v>3753</v>
      </c>
      <c r="D2082">
        <v>33</v>
      </c>
      <c r="E2082" t="s">
        <v>464</v>
      </c>
      <c r="F2082">
        <v>17</v>
      </c>
      <c r="G2082" s="4" t="s">
        <v>34</v>
      </c>
      <c r="H2082" t="s">
        <v>26</v>
      </c>
      <c r="I2082" t="s">
        <v>0</v>
      </c>
      <c r="K2082" t="s">
        <v>27</v>
      </c>
      <c r="L2082" t="s">
        <v>28</v>
      </c>
      <c r="M2082" t="s">
        <v>18</v>
      </c>
      <c r="N2082" t="s">
        <v>39</v>
      </c>
      <c r="O2082">
        <v>2500</v>
      </c>
      <c r="P2082" t="s">
        <v>20</v>
      </c>
      <c r="Q2082" t="s">
        <v>95</v>
      </c>
      <c r="R2082" t="s">
        <v>2561</v>
      </c>
      <c r="S2082" t="s">
        <v>780</v>
      </c>
      <c r="U2082" t="s">
        <v>2561</v>
      </c>
      <c r="V2082">
        <v>43342</v>
      </c>
    </row>
    <row r="2083" spans="1:22" ht="15.75" customHeight="1" x14ac:dyDescent="0.2">
      <c r="A2083">
        <v>43342.493231631946</v>
      </c>
      <c r="B2083" t="s">
        <v>22</v>
      </c>
      <c r="C2083" t="s">
        <v>3754</v>
      </c>
      <c r="D2083">
        <v>27</v>
      </c>
      <c r="E2083" t="s">
        <v>464</v>
      </c>
      <c r="F2083">
        <v>17</v>
      </c>
      <c r="G2083" s="4" t="s">
        <v>34</v>
      </c>
      <c r="H2083" t="s">
        <v>26</v>
      </c>
      <c r="I2083" t="s">
        <v>0</v>
      </c>
      <c r="K2083" t="s">
        <v>27</v>
      </c>
      <c r="L2083" t="s">
        <v>57</v>
      </c>
      <c r="M2083" t="s">
        <v>457</v>
      </c>
      <c r="N2083" t="s">
        <v>19</v>
      </c>
      <c r="O2083">
        <v>0</v>
      </c>
      <c r="P2083" t="s">
        <v>20</v>
      </c>
      <c r="Q2083" t="s">
        <v>21</v>
      </c>
      <c r="R2083" t="s">
        <v>2561</v>
      </c>
      <c r="S2083" t="s">
        <v>780</v>
      </c>
      <c r="U2083" t="s">
        <v>2561</v>
      </c>
      <c r="V2083">
        <v>43342</v>
      </c>
    </row>
    <row r="2084" spans="1:22" ht="15.75" customHeight="1" x14ac:dyDescent="0.2">
      <c r="A2084">
        <v>43342.494703206015</v>
      </c>
      <c r="B2084" t="s">
        <v>15</v>
      </c>
      <c r="C2084" t="s">
        <v>3755</v>
      </c>
      <c r="D2084">
        <v>64</v>
      </c>
      <c r="E2084" t="s">
        <v>3756</v>
      </c>
      <c r="F2084">
        <v>17</v>
      </c>
      <c r="G2084" s="4" t="s">
        <v>34</v>
      </c>
      <c r="H2084" t="s">
        <v>26</v>
      </c>
      <c r="I2084" t="s">
        <v>0</v>
      </c>
      <c r="K2084" t="s">
        <v>27</v>
      </c>
      <c r="L2084" t="s">
        <v>57</v>
      </c>
      <c r="M2084" t="s">
        <v>457</v>
      </c>
      <c r="N2084" t="s">
        <v>19</v>
      </c>
      <c r="O2084">
        <v>0</v>
      </c>
      <c r="P2084" t="s">
        <v>20</v>
      </c>
      <c r="Q2084" t="s">
        <v>21</v>
      </c>
      <c r="R2084" t="s">
        <v>2561</v>
      </c>
      <c r="S2084" t="s">
        <v>780</v>
      </c>
      <c r="U2084" t="s">
        <v>2561</v>
      </c>
      <c r="V2084">
        <v>43342</v>
      </c>
    </row>
    <row r="2085" spans="1:22" ht="15.75" customHeight="1" x14ac:dyDescent="0.2">
      <c r="A2085">
        <v>43342.495965266207</v>
      </c>
      <c r="B2085" t="s">
        <v>36</v>
      </c>
      <c r="C2085" t="s">
        <v>3757</v>
      </c>
      <c r="D2085">
        <v>57</v>
      </c>
      <c r="E2085" t="s">
        <v>3756</v>
      </c>
      <c r="F2085">
        <v>17</v>
      </c>
      <c r="G2085" s="4" t="s">
        <v>34</v>
      </c>
      <c r="H2085" t="s">
        <v>26</v>
      </c>
      <c r="I2085" t="s">
        <v>0</v>
      </c>
      <c r="K2085" t="s">
        <v>27</v>
      </c>
      <c r="L2085" t="s">
        <v>57</v>
      </c>
      <c r="M2085" t="s">
        <v>457</v>
      </c>
      <c r="N2085" t="s">
        <v>19</v>
      </c>
      <c r="O2085">
        <v>0</v>
      </c>
      <c r="P2085" t="s">
        <v>20</v>
      </c>
      <c r="Q2085" t="s">
        <v>21</v>
      </c>
      <c r="R2085" t="s">
        <v>2561</v>
      </c>
      <c r="S2085" t="s">
        <v>780</v>
      </c>
      <c r="U2085" t="s">
        <v>2561</v>
      </c>
      <c r="V2085">
        <v>43342</v>
      </c>
    </row>
    <row r="2086" spans="1:22" ht="15.75" customHeight="1" x14ac:dyDescent="0.2">
      <c r="A2086">
        <v>43342.497185185188</v>
      </c>
      <c r="B2086" t="s">
        <v>22</v>
      </c>
      <c r="C2086" t="s">
        <v>3758</v>
      </c>
      <c r="D2086">
        <v>38</v>
      </c>
      <c r="E2086" t="s">
        <v>3756</v>
      </c>
      <c r="F2086">
        <v>17</v>
      </c>
      <c r="G2086" s="4" t="s">
        <v>34</v>
      </c>
      <c r="H2086" t="s">
        <v>26</v>
      </c>
      <c r="I2086" t="s">
        <v>0</v>
      </c>
      <c r="K2086" t="s">
        <v>27</v>
      </c>
      <c r="L2086" t="s">
        <v>57</v>
      </c>
      <c r="M2086" t="s">
        <v>457</v>
      </c>
      <c r="N2086" t="s">
        <v>19</v>
      </c>
      <c r="O2086">
        <v>0</v>
      </c>
      <c r="P2086" t="s">
        <v>20</v>
      </c>
      <c r="Q2086" t="s">
        <v>21</v>
      </c>
      <c r="R2086" t="s">
        <v>2561</v>
      </c>
      <c r="S2086" t="s">
        <v>780</v>
      </c>
      <c r="U2086" t="s">
        <v>2561</v>
      </c>
      <c r="V2086">
        <v>43342</v>
      </c>
    </row>
    <row r="2087" spans="1:22" ht="15.75" customHeight="1" x14ac:dyDescent="0.2">
      <c r="A2087">
        <v>43342.611736041668</v>
      </c>
      <c r="B2087" t="s">
        <v>36</v>
      </c>
      <c r="C2087" t="s">
        <v>3759</v>
      </c>
      <c r="D2087">
        <v>68</v>
      </c>
      <c r="E2087" t="s">
        <v>3760</v>
      </c>
      <c r="F2087">
        <v>17</v>
      </c>
      <c r="G2087" s="4" t="s">
        <v>34</v>
      </c>
      <c r="H2087" t="s">
        <v>26</v>
      </c>
      <c r="I2087" t="s">
        <v>0</v>
      </c>
      <c r="K2087" t="s">
        <v>27</v>
      </c>
      <c r="L2087" t="s">
        <v>57</v>
      </c>
      <c r="M2087" t="s">
        <v>457</v>
      </c>
      <c r="N2087" t="s">
        <v>19</v>
      </c>
      <c r="O2087">
        <v>0</v>
      </c>
      <c r="P2087" t="s">
        <v>20</v>
      </c>
      <c r="Q2087" t="s">
        <v>21</v>
      </c>
      <c r="R2087" t="s">
        <v>2561</v>
      </c>
      <c r="S2087" t="s">
        <v>780</v>
      </c>
      <c r="U2087" t="s">
        <v>2561</v>
      </c>
      <c r="V2087">
        <v>43342</v>
      </c>
    </row>
    <row r="2088" spans="1:22" ht="15.75" customHeight="1" x14ac:dyDescent="0.2">
      <c r="A2088">
        <v>43342.615350254629</v>
      </c>
      <c r="B2088" t="s">
        <v>22</v>
      </c>
      <c r="C2088" t="s">
        <v>3761</v>
      </c>
      <c r="D2088">
        <v>37</v>
      </c>
      <c r="E2088" t="s">
        <v>3760</v>
      </c>
      <c r="F2088">
        <v>17</v>
      </c>
      <c r="G2088" s="4" t="s">
        <v>34</v>
      </c>
      <c r="H2088" t="s">
        <v>26</v>
      </c>
      <c r="I2088" t="s">
        <v>0</v>
      </c>
      <c r="K2088" t="s">
        <v>27</v>
      </c>
      <c r="L2088" t="s">
        <v>57</v>
      </c>
      <c r="M2088" t="s">
        <v>457</v>
      </c>
      <c r="N2088" t="s">
        <v>19</v>
      </c>
      <c r="O2088">
        <v>0</v>
      </c>
      <c r="P2088" t="s">
        <v>20</v>
      </c>
      <c r="Q2088" t="s">
        <v>21</v>
      </c>
      <c r="R2088" t="s">
        <v>2561</v>
      </c>
      <c r="S2088" t="s">
        <v>780</v>
      </c>
      <c r="U2088" t="s">
        <v>2561</v>
      </c>
      <c r="V2088">
        <v>43342</v>
      </c>
    </row>
    <row r="2089" spans="1:22" ht="15.75" customHeight="1" x14ac:dyDescent="0.2">
      <c r="A2089">
        <v>43342.616815300928</v>
      </c>
      <c r="B2089" t="s">
        <v>36</v>
      </c>
      <c r="C2089" t="s">
        <v>3762</v>
      </c>
      <c r="D2089">
        <v>70</v>
      </c>
      <c r="E2089" t="s">
        <v>547</v>
      </c>
      <c r="F2089">
        <v>17</v>
      </c>
      <c r="G2089" s="4" t="s">
        <v>34</v>
      </c>
      <c r="H2089" t="s">
        <v>26</v>
      </c>
      <c r="I2089" t="s">
        <v>0</v>
      </c>
      <c r="K2089" t="s">
        <v>27</v>
      </c>
      <c r="L2089" t="s">
        <v>57</v>
      </c>
      <c r="M2089" t="s">
        <v>457</v>
      </c>
      <c r="N2089" t="s">
        <v>19</v>
      </c>
      <c r="O2089">
        <v>0</v>
      </c>
      <c r="P2089" t="s">
        <v>20</v>
      </c>
      <c r="Q2089" t="s">
        <v>21</v>
      </c>
      <c r="R2089" t="s">
        <v>2561</v>
      </c>
      <c r="S2089" t="s">
        <v>780</v>
      </c>
      <c r="U2089" t="s">
        <v>2561</v>
      </c>
      <c r="V2089">
        <v>43342</v>
      </c>
    </row>
    <row r="2090" spans="1:22" ht="15.75" customHeight="1" x14ac:dyDescent="0.2">
      <c r="A2090">
        <v>43342.624937071756</v>
      </c>
      <c r="B2090" t="s">
        <v>36</v>
      </c>
      <c r="C2090" t="s">
        <v>3763</v>
      </c>
      <c r="D2090">
        <v>71</v>
      </c>
      <c r="E2090" t="s">
        <v>1552</v>
      </c>
      <c r="F2090">
        <v>17</v>
      </c>
      <c r="G2090" s="4" t="s">
        <v>34</v>
      </c>
      <c r="H2090" t="s">
        <v>26</v>
      </c>
      <c r="I2090" t="s">
        <v>0</v>
      </c>
      <c r="K2090" t="s">
        <v>27</v>
      </c>
      <c r="L2090" t="s">
        <v>57</v>
      </c>
      <c r="M2090" t="s">
        <v>457</v>
      </c>
      <c r="N2090" t="s">
        <v>19</v>
      </c>
      <c r="O2090">
        <v>0</v>
      </c>
      <c r="P2090" t="s">
        <v>20</v>
      </c>
      <c r="Q2090" t="s">
        <v>21</v>
      </c>
      <c r="R2090" t="s">
        <v>2561</v>
      </c>
      <c r="S2090" t="s">
        <v>780</v>
      </c>
      <c r="U2090" t="s">
        <v>2561</v>
      </c>
      <c r="V2090">
        <v>43342</v>
      </c>
    </row>
    <row r="2091" spans="1:22" ht="15.75" customHeight="1" x14ac:dyDescent="0.2">
      <c r="A2091">
        <v>43342.626408854165</v>
      </c>
      <c r="B2091" t="s">
        <v>36</v>
      </c>
      <c r="C2091" t="s">
        <v>3764</v>
      </c>
      <c r="D2091">
        <v>37</v>
      </c>
      <c r="E2091" t="s">
        <v>1552</v>
      </c>
      <c r="F2091">
        <v>17</v>
      </c>
      <c r="G2091" s="4" t="s">
        <v>34</v>
      </c>
      <c r="H2091" t="s">
        <v>26</v>
      </c>
      <c r="I2091" t="s">
        <v>0</v>
      </c>
      <c r="K2091" t="s">
        <v>27</v>
      </c>
      <c r="L2091" t="s">
        <v>57</v>
      </c>
      <c r="M2091" t="s">
        <v>457</v>
      </c>
      <c r="N2091" t="s">
        <v>19</v>
      </c>
      <c r="O2091">
        <v>0</v>
      </c>
      <c r="P2091" t="s">
        <v>20</v>
      </c>
      <c r="Q2091" t="s">
        <v>21</v>
      </c>
      <c r="R2091" t="s">
        <v>2561</v>
      </c>
      <c r="S2091" t="s">
        <v>780</v>
      </c>
      <c r="U2091" t="s">
        <v>2561</v>
      </c>
      <c r="V2091">
        <v>43342</v>
      </c>
    </row>
    <row r="2092" spans="1:22" ht="15.75" customHeight="1" x14ac:dyDescent="0.2">
      <c r="A2092">
        <v>43342.627875277773</v>
      </c>
      <c r="B2092" t="s">
        <v>15</v>
      </c>
      <c r="C2092" t="s">
        <v>3765</v>
      </c>
      <c r="D2092">
        <v>33</v>
      </c>
      <c r="E2092" t="s">
        <v>3766</v>
      </c>
      <c r="F2092">
        <v>17</v>
      </c>
      <c r="G2092" s="4" t="s">
        <v>34</v>
      </c>
      <c r="H2092" t="s">
        <v>26</v>
      </c>
      <c r="I2092" t="s">
        <v>0</v>
      </c>
      <c r="K2092" t="s">
        <v>27</v>
      </c>
      <c r="L2092" t="s">
        <v>57</v>
      </c>
      <c r="M2092" t="s">
        <v>457</v>
      </c>
      <c r="N2092" t="s">
        <v>19</v>
      </c>
      <c r="O2092">
        <v>0</v>
      </c>
      <c r="P2092" t="s">
        <v>20</v>
      </c>
      <c r="Q2092" t="s">
        <v>21</v>
      </c>
      <c r="R2092" t="s">
        <v>2561</v>
      </c>
      <c r="S2092" t="s">
        <v>780</v>
      </c>
      <c r="U2092" t="s">
        <v>2561</v>
      </c>
      <c r="V2092">
        <v>43342</v>
      </c>
    </row>
    <row r="2093" spans="1:22" ht="15.75" customHeight="1" x14ac:dyDescent="0.2">
      <c r="A2093">
        <v>43342.62938189815</v>
      </c>
      <c r="B2093" t="s">
        <v>15</v>
      </c>
      <c r="C2093" t="s">
        <v>3767</v>
      </c>
      <c r="D2093">
        <v>48</v>
      </c>
      <c r="E2093" t="s">
        <v>461</v>
      </c>
      <c r="F2093">
        <v>17</v>
      </c>
      <c r="G2093" s="4" t="s">
        <v>34</v>
      </c>
      <c r="H2093" t="s">
        <v>26</v>
      </c>
      <c r="I2093" t="s">
        <v>0</v>
      </c>
      <c r="K2093" t="s">
        <v>27</v>
      </c>
      <c r="L2093" t="s">
        <v>28</v>
      </c>
      <c r="M2093" t="s">
        <v>18</v>
      </c>
      <c r="N2093" t="s">
        <v>39</v>
      </c>
      <c r="O2093">
        <v>2000</v>
      </c>
      <c r="P2093" t="s">
        <v>20</v>
      </c>
      <c r="Q2093" t="s">
        <v>21</v>
      </c>
      <c r="R2093" t="s">
        <v>2561</v>
      </c>
      <c r="S2093" t="s">
        <v>780</v>
      </c>
      <c r="U2093" t="s">
        <v>2561</v>
      </c>
      <c r="V2093">
        <v>43342</v>
      </c>
    </row>
    <row r="2094" spans="1:22" ht="15.75" customHeight="1" x14ac:dyDescent="0.2">
      <c r="A2094">
        <v>43342.630471342593</v>
      </c>
      <c r="B2094" t="s">
        <v>36</v>
      </c>
      <c r="C2094" t="s">
        <v>3768</v>
      </c>
      <c r="D2094">
        <v>51</v>
      </c>
      <c r="E2094" t="s">
        <v>461</v>
      </c>
      <c r="F2094">
        <v>17</v>
      </c>
      <c r="G2094" s="4" t="s">
        <v>34</v>
      </c>
      <c r="H2094" t="s">
        <v>26</v>
      </c>
      <c r="I2094" t="s">
        <v>0</v>
      </c>
      <c r="K2094" t="s">
        <v>27</v>
      </c>
      <c r="L2094" t="s">
        <v>57</v>
      </c>
      <c r="M2094" t="s">
        <v>457</v>
      </c>
      <c r="N2094" t="s">
        <v>19</v>
      </c>
      <c r="O2094">
        <v>0</v>
      </c>
      <c r="P2094" t="s">
        <v>20</v>
      </c>
      <c r="Q2094" t="s">
        <v>21</v>
      </c>
      <c r="R2094" t="s">
        <v>2561</v>
      </c>
      <c r="S2094" t="s">
        <v>780</v>
      </c>
      <c r="U2094" t="s">
        <v>2561</v>
      </c>
      <c r="V2094">
        <v>43342</v>
      </c>
    </row>
    <row r="2095" spans="1:22" ht="15.75" customHeight="1" x14ac:dyDescent="0.2">
      <c r="A2095">
        <v>43342.642337013887</v>
      </c>
      <c r="B2095" t="s">
        <v>22</v>
      </c>
      <c r="C2095" t="s">
        <v>3769</v>
      </c>
      <c r="D2095">
        <v>21</v>
      </c>
      <c r="E2095" t="s">
        <v>1427</v>
      </c>
      <c r="F2095">
        <v>4</v>
      </c>
      <c r="G2095" s="4" t="s">
        <v>34</v>
      </c>
      <c r="H2095" t="s">
        <v>26</v>
      </c>
      <c r="I2095" t="s">
        <v>0</v>
      </c>
      <c r="K2095" t="s">
        <v>293</v>
      </c>
      <c r="L2095" t="s">
        <v>57</v>
      </c>
      <c r="M2095" t="s">
        <v>457</v>
      </c>
      <c r="N2095" t="s">
        <v>19</v>
      </c>
      <c r="O2095">
        <v>0</v>
      </c>
      <c r="P2095" t="s">
        <v>20</v>
      </c>
      <c r="Q2095" t="s">
        <v>21</v>
      </c>
      <c r="R2095" t="s">
        <v>2561</v>
      </c>
      <c r="S2095" t="s">
        <v>780</v>
      </c>
      <c r="U2095" t="s">
        <v>2561</v>
      </c>
      <c r="V2095">
        <v>43342</v>
      </c>
    </row>
    <row r="2096" spans="1:22" ht="15.75" customHeight="1" x14ac:dyDescent="0.2">
      <c r="A2096">
        <v>43342.668540439816</v>
      </c>
      <c r="B2096" t="s">
        <v>15</v>
      </c>
      <c r="C2096" t="s">
        <v>3770</v>
      </c>
      <c r="D2096">
        <v>63</v>
      </c>
      <c r="E2096" t="s">
        <v>1427</v>
      </c>
      <c r="F2096">
        <v>4</v>
      </c>
      <c r="G2096" s="4" t="s">
        <v>34</v>
      </c>
      <c r="H2096" t="s">
        <v>26</v>
      </c>
      <c r="I2096" t="s">
        <v>0</v>
      </c>
      <c r="K2096" t="s">
        <v>27</v>
      </c>
      <c r="L2096" t="s">
        <v>28</v>
      </c>
      <c r="M2096" t="s">
        <v>18</v>
      </c>
      <c r="N2096" t="s">
        <v>39</v>
      </c>
      <c r="O2096">
        <v>1500</v>
      </c>
      <c r="P2096" t="s">
        <v>20</v>
      </c>
      <c r="Q2096" t="s">
        <v>21</v>
      </c>
      <c r="R2096" t="s">
        <v>2561</v>
      </c>
      <c r="S2096" t="s">
        <v>780</v>
      </c>
      <c r="U2096" t="s">
        <v>2561</v>
      </c>
      <c r="V2096">
        <v>43342</v>
      </c>
    </row>
    <row r="2097" spans="1:22" ht="15.75" customHeight="1" x14ac:dyDescent="0.2">
      <c r="A2097">
        <v>43342.670047175925</v>
      </c>
      <c r="B2097" t="s">
        <v>36</v>
      </c>
      <c r="C2097" t="s">
        <v>3771</v>
      </c>
      <c r="D2097">
        <v>63</v>
      </c>
      <c r="E2097" t="s">
        <v>1427</v>
      </c>
      <c r="F2097">
        <v>4</v>
      </c>
      <c r="G2097" s="4" t="s">
        <v>34</v>
      </c>
      <c r="H2097" t="s">
        <v>26</v>
      </c>
      <c r="I2097" t="s">
        <v>0</v>
      </c>
      <c r="K2097" t="s">
        <v>27</v>
      </c>
      <c r="L2097" t="s">
        <v>57</v>
      </c>
      <c r="M2097" t="s">
        <v>457</v>
      </c>
      <c r="N2097" t="s">
        <v>19</v>
      </c>
      <c r="O2097">
        <v>0</v>
      </c>
      <c r="P2097" t="s">
        <v>20</v>
      </c>
      <c r="Q2097" t="s">
        <v>21</v>
      </c>
      <c r="R2097" t="s">
        <v>2561</v>
      </c>
      <c r="S2097" t="s">
        <v>780</v>
      </c>
      <c r="U2097" t="s">
        <v>2561</v>
      </c>
      <c r="V2097">
        <v>43342</v>
      </c>
    </row>
    <row r="2098" spans="1:22" ht="15.75" customHeight="1" x14ac:dyDescent="0.2">
      <c r="A2098">
        <v>43342.671509803244</v>
      </c>
      <c r="B2098" t="s">
        <v>15</v>
      </c>
      <c r="C2098" t="s">
        <v>3772</v>
      </c>
      <c r="D2098">
        <v>69</v>
      </c>
      <c r="E2098" t="s">
        <v>3756</v>
      </c>
      <c r="F2098">
        <v>4</v>
      </c>
      <c r="G2098" s="4" t="s">
        <v>34</v>
      </c>
      <c r="H2098" t="s">
        <v>26</v>
      </c>
      <c r="I2098" t="s">
        <v>0</v>
      </c>
      <c r="K2098" t="s">
        <v>27</v>
      </c>
      <c r="L2098" t="s">
        <v>57</v>
      </c>
      <c r="M2098" t="s">
        <v>457</v>
      </c>
      <c r="N2098" t="s">
        <v>19</v>
      </c>
      <c r="O2098">
        <v>0</v>
      </c>
      <c r="P2098" t="s">
        <v>20</v>
      </c>
      <c r="Q2098" t="s">
        <v>21</v>
      </c>
      <c r="R2098" t="s">
        <v>2561</v>
      </c>
      <c r="S2098" t="s">
        <v>780</v>
      </c>
      <c r="U2098" t="s">
        <v>2561</v>
      </c>
      <c r="V2098">
        <v>43342</v>
      </c>
    </row>
    <row r="2099" spans="1:22" ht="15.75" customHeight="1" x14ac:dyDescent="0.2">
      <c r="A2099">
        <v>43342.675395613427</v>
      </c>
      <c r="B2099" t="s">
        <v>36</v>
      </c>
      <c r="C2099" t="s">
        <v>3773</v>
      </c>
      <c r="D2099">
        <v>57</v>
      </c>
      <c r="E2099" t="s">
        <v>1272</v>
      </c>
      <c r="F2099">
        <v>4</v>
      </c>
      <c r="G2099" s="4" t="s">
        <v>34</v>
      </c>
      <c r="H2099" t="s">
        <v>26</v>
      </c>
      <c r="I2099" t="s">
        <v>0</v>
      </c>
      <c r="K2099" t="s">
        <v>50</v>
      </c>
      <c r="L2099" t="s">
        <v>57</v>
      </c>
      <c r="M2099" t="s">
        <v>457</v>
      </c>
      <c r="N2099" t="s">
        <v>19</v>
      </c>
      <c r="O2099">
        <v>0</v>
      </c>
      <c r="P2099" t="s">
        <v>20</v>
      </c>
      <c r="Q2099" t="s">
        <v>21</v>
      </c>
      <c r="R2099" t="s">
        <v>2561</v>
      </c>
      <c r="S2099" t="s">
        <v>780</v>
      </c>
      <c r="U2099" t="s">
        <v>2561</v>
      </c>
      <c r="V2099">
        <v>43342</v>
      </c>
    </row>
    <row r="2100" spans="1:22" ht="15.75" customHeight="1" x14ac:dyDescent="0.2">
      <c r="A2100">
        <v>43342.677301539356</v>
      </c>
      <c r="B2100" t="s">
        <v>22</v>
      </c>
      <c r="C2100" t="s">
        <v>3774</v>
      </c>
      <c r="D2100">
        <v>15</v>
      </c>
      <c r="E2100" t="s">
        <v>3746</v>
      </c>
      <c r="F2100">
        <v>4</v>
      </c>
      <c r="G2100" s="4" t="s">
        <v>34</v>
      </c>
      <c r="H2100" t="s">
        <v>26</v>
      </c>
      <c r="I2100" t="s">
        <v>0</v>
      </c>
      <c r="K2100" t="s">
        <v>293</v>
      </c>
      <c r="L2100" t="s">
        <v>57</v>
      </c>
      <c r="M2100" t="s">
        <v>457</v>
      </c>
      <c r="N2100" t="s">
        <v>19</v>
      </c>
      <c r="O2100">
        <v>0</v>
      </c>
      <c r="P2100" t="s">
        <v>20</v>
      </c>
      <c r="Q2100" t="s">
        <v>21</v>
      </c>
      <c r="R2100" t="s">
        <v>2561</v>
      </c>
      <c r="S2100" t="s">
        <v>780</v>
      </c>
      <c r="U2100" t="s">
        <v>2561</v>
      </c>
      <c r="V2100">
        <v>43342</v>
      </c>
    </row>
    <row r="2101" spans="1:22" ht="15.75" customHeight="1" x14ac:dyDescent="0.2">
      <c r="A2101">
        <v>43342.678454305555</v>
      </c>
      <c r="B2101" t="s">
        <v>15</v>
      </c>
      <c r="C2101" t="s">
        <v>3775</v>
      </c>
      <c r="D2101">
        <v>39</v>
      </c>
      <c r="E2101" t="s">
        <v>3746</v>
      </c>
      <c r="F2101">
        <v>4</v>
      </c>
      <c r="G2101" s="4" t="s">
        <v>34</v>
      </c>
      <c r="H2101" t="s">
        <v>26</v>
      </c>
      <c r="I2101" t="s">
        <v>0</v>
      </c>
      <c r="K2101" t="s">
        <v>27</v>
      </c>
      <c r="L2101" t="s">
        <v>28</v>
      </c>
      <c r="M2101" t="s">
        <v>94</v>
      </c>
      <c r="N2101" t="s">
        <v>39</v>
      </c>
      <c r="O2101">
        <v>1000</v>
      </c>
      <c r="P2101" t="s">
        <v>20</v>
      </c>
      <c r="Q2101" t="s">
        <v>21</v>
      </c>
      <c r="R2101" t="s">
        <v>2561</v>
      </c>
      <c r="S2101" t="s">
        <v>780</v>
      </c>
      <c r="U2101" t="s">
        <v>2561</v>
      </c>
      <c r="V2101">
        <v>43342</v>
      </c>
    </row>
    <row r="2102" spans="1:22" ht="15.75" customHeight="1" x14ac:dyDescent="0.2">
      <c r="A2102">
        <v>43342.683170555552</v>
      </c>
      <c r="B2102" t="s">
        <v>15</v>
      </c>
      <c r="C2102" t="s">
        <v>3776</v>
      </c>
      <c r="D2102">
        <v>59</v>
      </c>
      <c r="E2102" t="s">
        <v>1272</v>
      </c>
      <c r="F2102">
        <v>4</v>
      </c>
      <c r="G2102" s="4" t="s">
        <v>34</v>
      </c>
      <c r="H2102" t="s">
        <v>26</v>
      </c>
      <c r="I2102" t="s">
        <v>0</v>
      </c>
      <c r="K2102" t="s">
        <v>50</v>
      </c>
      <c r="L2102" t="s">
        <v>28</v>
      </c>
      <c r="M2102" t="s">
        <v>182</v>
      </c>
      <c r="N2102" t="s">
        <v>39</v>
      </c>
      <c r="O2102">
        <v>3500</v>
      </c>
      <c r="P2102" t="s">
        <v>20</v>
      </c>
      <c r="Q2102" t="s">
        <v>95</v>
      </c>
      <c r="R2102" t="s">
        <v>2561</v>
      </c>
      <c r="S2102" t="s">
        <v>780</v>
      </c>
      <c r="U2102" t="s">
        <v>2561</v>
      </c>
      <c r="V2102">
        <v>43342</v>
      </c>
    </row>
    <row r="2103" spans="1:22" ht="15.75" customHeight="1" x14ac:dyDescent="0.2">
      <c r="A2103">
        <v>43342.684823298609</v>
      </c>
      <c r="B2103" t="s">
        <v>15</v>
      </c>
      <c r="C2103" t="s">
        <v>3777</v>
      </c>
      <c r="D2103">
        <v>60</v>
      </c>
      <c r="E2103" t="s">
        <v>3778</v>
      </c>
      <c r="F2103">
        <v>4</v>
      </c>
      <c r="G2103" s="4" t="s">
        <v>34</v>
      </c>
      <c r="H2103" t="s">
        <v>26</v>
      </c>
      <c r="I2103" t="s">
        <v>0</v>
      </c>
      <c r="K2103" t="s">
        <v>221</v>
      </c>
      <c r="L2103" t="s">
        <v>57</v>
      </c>
      <c r="M2103" t="s">
        <v>457</v>
      </c>
      <c r="N2103" t="s">
        <v>19</v>
      </c>
      <c r="O2103">
        <v>0</v>
      </c>
      <c r="P2103" t="s">
        <v>20</v>
      </c>
      <c r="Q2103" t="s">
        <v>21</v>
      </c>
      <c r="R2103" t="s">
        <v>2561</v>
      </c>
      <c r="S2103" t="s">
        <v>780</v>
      </c>
      <c r="U2103" t="s">
        <v>2561</v>
      </c>
      <c r="V2103">
        <v>43342</v>
      </c>
    </row>
    <row r="2104" spans="1:22" ht="15.75" customHeight="1" x14ac:dyDescent="0.2">
      <c r="A2104">
        <v>43342.686560335649</v>
      </c>
      <c r="B2104" t="s">
        <v>22</v>
      </c>
      <c r="C2104" t="s">
        <v>3779</v>
      </c>
      <c r="D2104">
        <v>29</v>
      </c>
      <c r="E2104" t="s">
        <v>3778</v>
      </c>
      <c r="F2104">
        <v>4</v>
      </c>
      <c r="G2104" s="4" t="s">
        <v>34</v>
      </c>
      <c r="H2104" t="s">
        <v>26</v>
      </c>
      <c r="I2104" t="s">
        <v>0</v>
      </c>
      <c r="K2104" t="s">
        <v>103</v>
      </c>
      <c r="L2104" t="s">
        <v>57</v>
      </c>
      <c r="M2104" t="s">
        <v>457</v>
      </c>
      <c r="N2104" t="s">
        <v>19</v>
      </c>
      <c r="O2104">
        <v>0</v>
      </c>
      <c r="P2104" t="s">
        <v>20</v>
      </c>
      <c r="Q2104" t="s">
        <v>21</v>
      </c>
      <c r="R2104" t="s">
        <v>2561</v>
      </c>
      <c r="S2104" t="s">
        <v>780</v>
      </c>
      <c r="U2104" t="s">
        <v>2561</v>
      </c>
      <c r="V2104">
        <v>43342</v>
      </c>
    </row>
    <row r="2105" spans="1:22" ht="15.75" customHeight="1" x14ac:dyDescent="0.2">
      <c r="A2105">
        <v>43342.688856678244</v>
      </c>
      <c r="B2105" t="s">
        <v>15</v>
      </c>
      <c r="C2105" t="s">
        <v>3780</v>
      </c>
      <c r="D2105">
        <v>61</v>
      </c>
      <c r="E2105">
        <v>79</v>
      </c>
      <c r="F2105">
        <v>4</v>
      </c>
      <c r="G2105" s="4" t="s">
        <v>34</v>
      </c>
      <c r="H2105" t="s">
        <v>26</v>
      </c>
      <c r="I2105" t="s">
        <v>0</v>
      </c>
      <c r="K2105" t="s">
        <v>27</v>
      </c>
      <c r="L2105" t="s">
        <v>17</v>
      </c>
      <c r="M2105" t="s">
        <v>289</v>
      </c>
      <c r="N2105" t="s">
        <v>19</v>
      </c>
      <c r="O2105">
        <v>0</v>
      </c>
      <c r="P2105" t="s">
        <v>20</v>
      </c>
      <c r="Q2105" t="s">
        <v>21</v>
      </c>
      <c r="R2105" t="s">
        <v>2561</v>
      </c>
      <c r="S2105" t="s">
        <v>780</v>
      </c>
      <c r="U2105" t="s">
        <v>2561</v>
      </c>
      <c r="V2105">
        <v>43342</v>
      </c>
    </row>
    <row r="2106" spans="1:22" ht="15.75" customHeight="1" x14ac:dyDescent="0.2">
      <c r="A2106">
        <v>43342.754432592592</v>
      </c>
      <c r="B2106" t="s">
        <v>22</v>
      </c>
      <c r="C2106" t="s">
        <v>3781</v>
      </c>
      <c r="D2106">
        <v>27</v>
      </c>
      <c r="E2106">
        <v>93</v>
      </c>
      <c r="F2106">
        <v>4</v>
      </c>
      <c r="G2106" s="4" t="s">
        <v>93</v>
      </c>
      <c r="H2106" t="s">
        <v>26</v>
      </c>
      <c r="I2106" t="s">
        <v>0</v>
      </c>
      <c r="K2106" t="s">
        <v>50</v>
      </c>
      <c r="L2106" t="s">
        <v>57</v>
      </c>
      <c r="M2106" t="s">
        <v>457</v>
      </c>
      <c r="N2106" t="s">
        <v>19</v>
      </c>
      <c r="O2106">
        <v>0</v>
      </c>
      <c r="P2106" t="s">
        <v>216</v>
      </c>
      <c r="Q2106" t="s">
        <v>21</v>
      </c>
      <c r="R2106" t="s">
        <v>1056</v>
      </c>
      <c r="S2106" t="s">
        <v>3782</v>
      </c>
      <c r="U2106" t="s">
        <v>3783</v>
      </c>
      <c r="V2106">
        <v>43342</v>
      </c>
    </row>
    <row r="2107" spans="1:22" ht="15.75" customHeight="1" x14ac:dyDescent="0.2">
      <c r="A2107">
        <v>43342.776872418981</v>
      </c>
      <c r="B2107" t="s">
        <v>15</v>
      </c>
      <c r="C2107" t="s">
        <v>3784</v>
      </c>
      <c r="D2107">
        <v>34</v>
      </c>
      <c r="E2107">
        <v>139</v>
      </c>
      <c r="F2107">
        <v>4</v>
      </c>
      <c r="G2107" s="4" t="s">
        <v>93</v>
      </c>
      <c r="H2107" t="s">
        <v>26</v>
      </c>
      <c r="I2107" t="s">
        <v>0</v>
      </c>
      <c r="K2107" t="s">
        <v>27</v>
      </c>
      <c r="L2107" t="s">
        <v>28</v>
      </c>
      <c r="M2107" t="s">
        <v>289</v>
      </c>
      <c r="N2107" t="s">
        <v>19</v>
      </c>
      <c r="O2107">
        <v>0</v>
      </c>
      <c r="P2107" t="s">
        <v>141</v>
      </c>
      <c r="Q2107" t="s">
        <v>21</v>
      </c>
      <c r="R2107" t="s">
        <v>1056</v>
      </c>
      <c r="S2107" t="s">
        <v>3782</v>
      </c>
      <c r="U2107" t="s">
        <v>3783</v>
      </c>
      <c r="V2107">
        <v>43342</v>
      </c>
    </row>
    <row r="2108" spans="1:22" ht="15.75" customHeight="1" x14ac:dyDescent="0.2">
      <c r="A2108">
        <v>43342.782170578706</v>
      </c>
      <c r="B2108" t="s">
        <v>36</v>
      </c>
      <c r="C2108" t="s">
        <v>3785</v>
      </c>
      <c r="D2108">
        <v>59</v>
      </c>
      <c r="E2108">
        <v>93</v>
      </c>
      <c r="F2108">
        <v>4</v>
      </c>
      <c r="G2108" s="4" t="s">
        <v>93</v>
      </c>
      <c r="H2108" t="s">
        <v>26</v>
      </c>
      <c r="I2108" t="s">
        <v>0</v>
      </c>
      <c r="K2108" t="s">
        <v>103</v>
      </c>
      <c r="L2108" t="s">
        <v>57</v>
      </c>
      <c r="M2108" t="s">
        <v>457</v>
      </c>
      <c r="N2108" t="s">
        <v>19</v>
      </c>
      <c r="O2108">
        <v>0</v>
      </c>
      <c r="P2108" t="s">
        <v>101</v>
      </c>
      <c r="Q2108" t="s">
        <v>21</v>
      </c>
      <c r="R2108" t="s">
        <v>1056</v>
      </c>
      <c r="S2108" t="s">
        <v>3786</v>
      </c>
      <c r="U2108" t="s">
        <v>3783</v>
      </c>
      <c r="V2108">
        <v>43342</v>
      </c>
    </row>
    <row r="2109" spans="1:22" ht="15.75" customHeight="1" x14ac:dyDescent="0.2">
      <c r="A2109">
        <v>43342.785042222225</v>
      </c>
      <c r="B2109" t="s">
        <v>15</v>
      </c>
      <c r="C2109" t="s">
        <v>4163</v>
      </c>
      <c r="D2109">
        <v>59</v>
      </c>
      <c r="E2109">
        <v>139</v>
      </c>
      <c r="F2109">
        <v>4</v>
      </c>
      <c r="G2109" s="4" t="s">
        <v>93</v>
      </c>
      <c r="H2109" t="s">
        <v>26</v>
      </c>
      <c r="I2109" t="s">
        <v>0</v>
      </c>
      <c r="K2109" t="s">
        <v>103</v>
      </c>
      <c r="L2109" t="s">
        <v>28</v>
      </c>
      <c r="M2109" t="s">
        <v>289</v>
      </c>
      <c r="N2109" t="s">
        <v>39</v>
      </c>
      <c r="O2109">
        <v>50</v>
      </c>
      <c r="P2109" t="s">
        <v>294</v>
      </c>
      <c r="Q2109" t="s">
        <v>21</v>
      </c>
      <c r="R2109" t="s">
        <v>1056</v>
      </c>
      <c r="S2109" t="s">
        <v>1040</v>
      </c>
      <c r="U2109" t="s">
        <v>3783</v>
      </c>
      <c r="V2109">
        <v>43342</v>
      </c>
    </row>
    <row r="2110" spans="1:22" ht="15.75" customHeight="1" x14ac:dyDescent="0.2">
      <c r="A2110">
        <v>43342.788236562497</v>
      </c>
      <c r="B2110" t="s">
        <v>22</v>
      </c>
      <c r="C2110" t="s">
        <v>3787</v>
      </c>
      <c r="D2110">
        <v>32</v>
      </c>
      <c r="E2110" t="s">
        <v>1263</v>
      </c>
      <c r="F2110">
        <v>4</v>
      </c>
      <c r="G2110" s="4" t="s">
        <v>93</v>
      </c>
      <c r="H2110" t="s">
        <v>26</v>
      </c>
      <c r="I2110" t="s">
        <v>0</v>
      </c>
      <c r="K2110" t="s">
        <v>161</v>
      </c>
      <c r="L2110" t="s">
        <v>57</v>
      </c>
      <c r="M2110" t="s">
        <v>457</v>
      </c>
      <c r="N2110" t="s">
        <v>19</v>
      </c>
      <c r="O2110">
        <v>0</v>
      </c>
      <c r="P2110" t="s">
        <v>101</v>
      </c>
      <c r="Q2110" t="s">
        <v>21</v>
      </c>
      <c r="R2110" t="s">
        <v>1056</v>
      </c>
      <c r="S2110" t="s">
        <v>1040</v>
      </c>
      <c r="U2110" t="s">
        <v>3783</v>
      </c>
      <c r="V2110">
        <v>43342</v>
      </c>
    </row>
    <row r="2111" spans="1:22" ht="15.75" customHeight="1" x14ac:dyDescent="0.2">
      <c r="A2111">
        <v>43342.793394664353</v>
      </c>
      <c r="B2111" t="s">
        <v>15</v>
      </c>
      <c r="C2111" t="s">
        <v>3788</v>
      </c>
      <c r="D2111">
        <v>50</v>
      </c>
      <c r="E2111">
        <v>95</v>
      </c>
      <c r="F2111">
        <v>4</v>
      </c>
      <c r="G2111" s="4" t="s">
        <v>93</v>
      </c>
      <c r="H2111" t="s">
        <v>26</v>
      </c>
      <c r="I2111" t="s">
        <v>0</v>
      </c>
      <c r="K2111" t="s">
        <v>103</v>
      </c>
      <c r="L2111" t="s">
        <v>28</v>
      </c>
      <c r="M2111" t="s">
        <v>29</v>
      </c>
      <c r="N2111" t="s">
        <v>39</v>
      </c>
      <c r="O2111">
        <v>200</v>
      </c>
      <c r="P2111" t="s">
        <v>294</v>
      </c>
      <c r="Q2111" t="s">
        <v>21</v>
      </c>
      <c r="R2111" t="s">
        <v>1056</v>
      </c>
      <c r="S2111" t="s">
        <v>1040</v>
      </c>
      <c r="U2111" t="s">
        <v>3783</v>
      </c>
      <c r="V2111">
        <v>43342</v>
      </c>
    </row>
    <row r="2112" spans="1:22" ht="15.75" customHeight="1" x14ac:dyDescent="0.2">
      <c r="A2112">
        <v>43343.240469016207</v>
      </c>
      <c r="B2112" t="s">
        <v>15</v>
      </c>
      <c r="C2112" t="s">
        <v>3789</v>
      </c>
      <c r="D2112">
        <v>40</v>
      </c>
      <c r="E2112" t="s">
        <v>3790</v>
      </c>
      <c r="F2112">
        <v>10</v>
      </c>
      <c r="G2112" t="s">
        <v>70</v>
      </c>
      <c r="H2112" t="s">
        <v>26</v>
      </c>
      <c r="I2112" t="s">
        <v>0</v>
      </c>
      <c r="K2112" t="s">
        <v>16</v>
      </c>
      <c r="L2112" t="s">
        <v>28</v>
      </c>
      <c r="M2112" t="s">
        <v>29</v>
      </c>
      <c r="N2112" t="s">
        <v>19</v>
      </c>
      <c r="O2112">
        <v>100</v>
      </c>
      <c r="P2112" t="s">
        <v>35</v>
      </c>
      <c r="Q2112" t="s">
        <v>21</v>
      </c>
      <c r="R2112" t="s">
        <v>3791</v>
      </c>
      <c r="S2112" t="s">
        <v>2879</v>
      </c>
      <c r="U2112" t="s">
        <v>2852</v>
      </c>
      <c r="V2112">
        <v>43343</v>
      </c>
    </row>
    <row r="2113" spans="1:22" ht="15.75" customHeight="1" x14ac:dyDescent="0.2">
      <c r="A2113">
        <v>43343.246091701389</v>
      </c>
      <c r="B2113" t="s">
        <v>22</v>
      </c>
      <c r="C2113" t="s">
        <v>3792</v>
      </c>
      <c r="D2113">
        <v>37</v>
      </c>
      <c r="E2113" t="s">
        <v>3790</v>
      </c>
      <c r="F2113">
        <v>10</v>
      </c>
      <c r="G2113" t="s">
        <v>70</v>
      </c>
      <c r="H2113" t="s">
        <v>26</v>
      </c>
      <c r="I2113" t="s">
        <v>0</v>
      </c>
      <c r="K2113" t="s">
        <v>16</v>
      </c>
      <c r="L2113" t="s">
        <v>28</v>
      </c>
      <c r="M2113" t="s">
        <v>29</v>
      </c>
      <c r="N2113" t="s">
        <v>19</v>
      </c>
      <c r="O2113">
        <v>100</v>
      </c>
      <c r="P2113" t="s">
        <v>3793</v>
      </c>
      <c r="Q2113" t="s">
        <v>21</v>
      </c>
      <c r="R2113" t="s">
        <v>3789</v>
      </c>
      <c r="S2113" t="s">
        <v>2879</v>
      </c>
      <c r="U2113" t="s">
        <v>2852</v>
      </c>
      <c r="V2113">
        <v>43343</v>
      </c>
    </row>
    <row r="2114" spans="1:22" ht="15.75" customHeight="1" x14ac:dyDescent="0.2">
      <c r="A2114">
        <v>43343.460296041667</v>
      </c>
      <c r="B2114" t="s">
        <v>36</v>
      </c>
      <c r="C2114" t="s">
        <v>3794</v>
      </c>
      <c r="D2114">
        <v>66</v>
      </c>
      <c r="E2114">
        <v>8</v>
      </c>
      <c r="F2114">
        <v>1</v>
      </c>
      <c r="G2114" t="s">
        <v>323</v>
      </c>
      <c r="H2114" t="s">
        <v>26</v>
      </c>
      <c r="I2114" t="s">
        <v>0</v>
      </c>
      <c r="K2114" t="s">
        <v>145</v>
      </c>
      <c r="L2114" t="s">
        <v>136</v>
      </c>
      <c r="M2114" t="s">
        <v>289</v>
      </c>
      <c r="N2114" t="s">
        <v>19</v>
      </c>
      <c r="O2114">
        <v>200</v>
      </c>
      <c r="P2114" t="s">
        <v>20</v>
      </c>
      <c r="Q2114" t="s">
        <v>21</v>
      </c>
      <c r="R2114" t="s">
        <v>3795</v>
      </c>
      <c r="S2114" t="s">
        <v>783</v>
      </c>
      <c r="U2114" t="s">
        <v>3796</v>
      </c>
      <c r="V2114">
        <v>43343</v>
      </c>
    </row>
    <row r="2115" spans="1:22" ht="15.75" customHeight="1" x14ac:dyDescent="0.2">
      <c r="A2115">
        <v>43343.463434178237</v>
      </c>
      <c r="B2115" t="s">
        <v>36</v>
      </c>
      <c r="C2115" t="s">
        <v>3797</v>
      </c>
      <c r="D2115">
        <v>50</v>
      </c>
      <c r="E2115" t="s">
        <v>553</v>
      </c>
      <c r="F2115">
        <v>1</v>
      </c>
      <c r="G2115" t="s">
        <v>323</v>
      </c>
      <c r="H2115" t="s">
        <v>26</v>
      </c>
      <c r="I2115" t="s">
        <v>0</v>
      </c>
      <c r="K2115" t="s">
        <v>27</v>
      </c>
      <c r="L2115" t="s">
        <v>17</v>
      </c>
      <c r="M2115" t="s">
        <v>289</v>
      </c>
      <c r="N2115" t="s">
        <v>19</v>
      </c>
      <c r="O2115">
        <v>100</v>
      </c>
      <c r="P2115" t="s">
        <v>20</v>
      </c>
      <c r="Q2115" t="s">
        <v>21</v>
      </c>
      <c r="R2115" t="s">
        <v>3797</v>
      </c>
      <c r="S2115" t="s">
        <v>783</v>
      </c>
      <c r="U2115" t="s">
        <v>3798</v>
      </c>
      <c r="V2115">
        <v>43343</v>
      </c>
    </row>
    <row r="2116" spans="1:22" ht="15.75" customHeight="1" x14ac:dyDescent="0.2">
      <c r="A2116">
        <v>43343.466409872686</v>
      </c>
      <c r="B2116" t="s">
        <v>36</v>
      </c>
      <c r="C2116" t="s">
        <v>3799</v>
      </c>
      <c r="D2116">
        <v>55</v>
      </c>
      <c r="E2116" t="s">
        <v>558</v>
      </c>
      <c r="F2116">
        <v>1</v>
      </c>
      <c r="G2116" t="s">
        <v>323</v>
      </c>
      <c r="H2116" t="s">
        <v>26</v>
      </c>
      <c r="I2116" t="s">
        <v>0</v>
      </c>
      <c r="K2116" t="s">
        <v>16</v>
      </c>
      <c r="L2116" t="s">
        <v>136</v>
      </c>
      <c r="M2116" t="s">
        <v>289</v>
      </c>
      <c r="N2116" t="s">
        <v>19</v>
      </c>
      <c r="O2116">
        <v>100</v>
      </c>
      <c r="P2116" t="s">
        <v>20</v>
      </c>
      <c r="Q2116" t="s">
        <v>21</v>
      </c>
      <c r="R2116" t="s">
        <v>3800</v>
      </c>
      <c r="S2116" t="s">
        <v>783</v>
      </c>
      <c r="U2116" t="s">
        <v>3798</v>
      </c>
      <c r="V2116">
        <v>43343</v>
      </c>
    </row>
    <row r="2117" spans="1:22" ht="15.75" customHeight="1" x14ac:dyDescent="0.2">
      <c r="A2117">
        <v>43343.468341643515</v>
      </c>
      <c r="B2117" t="s">
        <v>36</v>
      </c>
      <c r="C2117" t="s">
        <v>3801</v>
      </c>
      <c r="D2117">
        <v>45</v>
      </c>
      <c r="E2117" t="s">
        <v>1897</v>
      </c>
      <c r="F2117">
        <v>1</v>
      </c>
      <c r="G2117" t="s">
        <v>323</v>
      </c>
      <c r="H2117" t="s">
        <v>26</v>
      </c>
      <c r="I2117" t="s">
        <v>0</v>
      </c>
      <c r="K2117" t="s">
        <v>27</v>
      </c>
      <c r="L2117" t="s">
        <v>136</v>
      </c>
      <c r="M2117" t="s">
        <v>289</v>
      </c>
      <c r="N2117" t="s">
        <v>19</v>
      </c>
      <c r="O2117">
        <v>200</v>
      </c>
      <c r="P2117" t="s">
        <v>20</v>
      </c>
      <c r="Q2117" t="s">
        <v>21</v>
      </c>
      <c r="R2117" t="s">
        <v>3802</v>
      </c>
      <c r="S2117" t="s">
        <v>783</v>
      </c>
      <c r="U2117" t="s">
        <v>3798</v>
      </c>
      <c r="V2117">
        <v>43343</v>
      </c>
    </row>
    <row r="2118" spans="1:22" ht="15.75" customHeight="1" x14ac:dyDescent="0.2">
      <c r="A2118">
        <v>43343.470589490738</v>
      </c>
      <c r="B2118" t="s">
        <v>36</v>
      </c>
      <c r="C2118" t="s">
        <v>3803</v>
      </c>
      <c r="D2118">
        <v>46</v>
      </c>
      <c r="E2118">
        <v>64</v>
      </c>
      <c r="F2118">
        <v>1</v>
      </c>
      <c r="G2118" t="s">
        <v>323</v>
      </c>
      <c r="H2118" t="s">
        <v>26</v>
      </c>
      <c r="I2118" t="s">
        <v>0</v>
      </c>
      <c r="K2118" t="s">
        <v>27</v>
      </c>
      <c r="L2118" t="s">
        <v>136</v>
      </c>
      <c r="M2118" t="s">
        <v>289</v>
      </c>
      <c r="N2118" t="s">
        <v>39</v>
      </c>
      <c r="O2118">
        <v>100</v>
      </c>
      <c r="P2118" t="s">
        <v>757</v>
      </c>
      <c r="Q2118" t="s">
        <v>21</v>
      </c>
      <c r="R2118" t="s">
        <v>3804</v>
      </c>
      <c r="S2118" t="s">
        <v>783</v>
      </c>
      <c r="U2118" t="s">
        <v>3798</v>
      </c>
      <c r="V2118">
        <v>43343</v>
      </c>
    </row>
    <row r="2119" spans="1:22" ht="15.75" customHeight="1" x14ac:dyDescent="0.2">
      <c r="A2119">
        <v>43343.472463090278</v>
      </c>
      <c r="B2119" t="s">
        <v>36</v>
      </c>
      <c r="C2119" t="s">
        <v>3805</v>
      </c>
      <c r="D2119">
        <v>50</v>
      </c>
      <c r="E2119">
        <v>16</v>
      </c>
      <c r="F2119">
        <v>1</v>
      </c>
      <c r="G2119" t="s">
        <v>323</v>
      </c>
      <c r="H2119" t="s">
        <v>26</v>
      </c>
      <c r="I2119" t="s">
        <v>0</v>
      </c>
      <c r="K2119" t="s">
        <v>27</v>
      </c>
      <c r="L2119" t="s">
        <v>136</v>
      </c>
      <c r="M2119" t="s">
        <v>289</v>
      </c>
      <c r="N2119" t="s">
        <v>19</v>
      </c>
      <c r="O2119">
        <v>200</v>
      </c>
      <c r="P2119" t="s">
        <v>757</v>
      </c>
      <c r="Q2119" t="s">
        <v>21</v>
      </c>
      <c r="R2119" t="s">
        <v>3806</v>
      </c>
      <c r="S2119" t="s">
        <v>783</v>
      </c>
      <c r="U2119" t="s">
        <v>3798</v>
      </c>
      <c r="V2119">
        <v>43343</v>
      </c>
    </row>
    <row r="2120" spans="1:22" ht="15.75" customHeight="1" x14ac:dyDescent="0.2">
      <c r="A2120">
        <v>43343.474431412033</v>
      </c>
      <c r="B2120" t="s">
        <v>36</v>
      </c>
      <c r="C2120" t="s">
        <v>3807</v>
      </c>
      <c r="D2120">
        <v>52</v>
      </c>
      <c r="E2120">
        <v>189</v>
      </c>
      <c r="F2120">
        <v>1</v>
      </c>
      <c r="G2120" t="s">
        <v>323</v>
      </c>
      <c r="H2120" t="s">
        <v>26</v>
      </c>
      <c r="I2120" t="s">
        <v>0</v>
      </c>
      <c r="K2120" t="s">
        <v>27</v>
      </c>
      <c r="L2120" t="s">
        <v>28</v>
      </c>
      <c r="M2120" t="s">
        <v>29</v>
      </c>
      <c r="N2120" t="s">
        <v>39</v>
      </c>
      <c r="O2120">
        <v>200</v>
      </c>
      <c r="P2120" t="s">
        <v>757</v>
      </c>
      <c r="Q2120" t="s">
        <v>21</v>
      </c>
      <c r="R2120" t="s">
        <v>3807</v>
      </c>
      <c r="S2120" t="s">
        <v>783</v>
      </c>
      <c r="U2120" t="s">
        <v>3798</v>
      </c>
      <c r="V2120">
        <v>43343</v>
      </c>
    </row>
    <row r="2121" spans="1:22" ht="15.75" customHeight="1" x14ac:dyDescent="0.2">
      <c r="A2121">
        <v>43343.4761803125</v>
      </c>
      <c r="B2121" t="s">
        <v>36</v>
      </c>
      <c r="C2121" t="s">
        <v>3808</v>
      </c>
      <c r="D2121">
        <v>54</v>
      </c>
      <c r="E2121" t="s">
        <v>3809</v>
      </c>
      <c r="F2121">
        <v>1</v>
      </c>
      <c r="G2121" t="s">
        <v>323</v>
      </c>
      <c r="H2121" t="s">
        <v>26</v>
      </c>
      <c r="I2121" t="s">
        <v>0</v>
      </c>
      <c r="K2121" t="s">
        <v>145</v>
      </c>
      <c r="L2121" t="s">
        <v>136</v>
      </c>
      <c r="M2121" t="s">
        <v>289</v>
      </c>
      <c r="N2121" t="s">
        <v>39</v>
      </c>
      <c r="O2121">
        <v>200</v>
      </c>
      <c r="P2121" t="s">
        <v>390</v>
      </c>
      <c r="Q2121" t="s">
        <v>21</v>
      </c>
      <c r="R2121" t="s">
        <v>3810</v>
      </c>
      <c r="S2121" t="s">
        <v>783</v>
      </c>
      <c r="U2121" t="s">
        <v>3798</v>
      </c>
      <c r="V2121">
        <v>43343</v>
      </c>
    </row>
    <row r="2122" spans="1:22" ht="15.75" customHeight="1" x14ac:dyDescent="0.2">
      <c r="A2122">
        <v>43343.477826516202</v>
      </c>
      <c r="B2122" t="s">
        <v>15</v>
      </c>
      <c r="C2122" t="s">
        <v>3811</v>
      </c>
      <c r="D2122">
        <v>37</v>
      </c>
      <c r="E2122">
        <v>128</v>
      </c>
      <c r="F2122">
        <v>1</v>
      </c>
      <c r="G2122" t="s">
        <v>323</v>
      </c>
      <c r="H2122" t="s">
        <v>26</v>
      </c>
      <c r="I2122" t="s">
        <v>0</v>
      </c>
      <c r="K2122" t="s">
        <v>27</v>
      </c>
      <c r="L2122" t="s">
        <v>28</v>
      </c>
      <c r="M2122" t="s">
        <v>29</v>
      </c>
      <c r="N2122" t="s">
        <v>39</v>
      </c>
      <c r="O2122">
        <v>100</v>
      </c>
      <c r="P2122" t="s">
        <v>328</v>
      </c>
      <c r="Q2122" t="s">
        <v>21</v>
      </c>
      <c r="R2122" t="s">
        <v>3811</v>
      </c>
      <c r="S2122" t="s">
        <v>783</v>
      </c>
      <c r="U2122" t="s">
        <v>3798</v>
      </c>
      <c r="V2122">
        <v>43343</v>
      </c>
    </row>
    <row r="2123" spans="1:22" ht="15.75" customHeight="1" x14ac:dyDescent="0.2">
      <c r="A2123">
        <v>43343.481094490737</v>
      </c>
      <c r="B2123" t="s">
        <v>15</v>
      </c>
      <c r="C2123" t="s">
        <v>3812</v>
      </c>
      <c r="D2123">
        <v>48</v>
      </c>
      <c r="E2123">
        <v>36</v>
      </c>
      <c r="F2123">
        <v>1</v>
      </c>
      <c r="G2123" t="s">
        <v>323</v>
      </c>
      <c r="H2123" t="s">
        <v>26</v>
      </c>
      <c r="I2123" t="s">
        <v>0</v>
      </c>
      <c r="K2123" t="s">
        <v>27</v>
      </c>
      <c r="L2123" t="s">
        <v>28</v>
      </c>
      <c r="M2123" t="s">
        <v>29</v>
      </c>
      <c r="N2123" t="s">
        <v>39</v>
      </c>
      <c r="O2123">
        <v>100</v>
      </c>
      <c r="P2123" t="s">
        <v>328</v>
      </c>
      <c r="Q2123" t="s">
        <v>21</v>
      </c>
      <c r="R2123" t="s">
        <v>3813</v>
      </c>
      <c r="S2123" t="s">
        <v>783</v>
      </c>
      <c r="U2123" t="s">
        <v>3798</v>
      </c>
      <c r="V2123">
        <v>43343</v>
      </c>
    </row>
    <row r="2124" spans="1:22" ht="15.75" customHeight="1" x14ac:dyDescent="0.2">
      <c r="A2124">
        <v>43343.48278958333</v>
      </c>
      <c r="B2124" t="s">
        <v>36</v>
      </c>
      <c r="C2124" t="s">
        <v>3814</v>
      </c>
      <c r="D2124">
        <v>53</v>
      </c>
      <c r="E2124">
        <v>326</v>
      </c>
      <c r="F2124">
        <v>2</v>
      </c>
      <c r="G2124" t="s">
        <v>323</v>
      </c>
      <c r="H2124" t="s">
        <v>26</v>
      </c>
      <c r="I2124" t="s">
        <v>0</v>
      </c>
      <c r="K2124" t="s">
        <v>27</v>
      </c>
      <c r="L2124" t="s">
        <v>28</v>
      </c>
      <c r="M2124" t="s">
        <v>29</v>
      </c>
      <c r="N2124" t="s">
        <v>39</v>
      </c>
      <c r="O2124">
        <v>100</v>
      </c>
      <c r="P2124" t="s">
        <v>351</v>
      </c>
      <c r="Q2124" t="s">
        <v>21</v>
      </c>
      <c r="R2124" t="s">
        <v>3815</v>
      </c>
      <c r="S2124" t="s">
        <v>783</v>
      </c>
      <c r="U2124" t="s">
        <v>3798</v>
      </c>
      <c r="V2124">
        <v>43343</v>
      </c>
    </row>
    <row r="2125" spans="1:22" ht="15.75" customHeight="1" x14ac:dyDescent="0.2">
      <c r="A2125">
        <v>43343.48417762731</v>
      </c>
      <c r="B2125" t="s">
        <v>36</v>
      </c>
      <c r="C2125" t="s">
        <v>3816</v>
      </c>
      <c r="D2125">
        <v>47</v>
      </c>
      <c r="E2125">
        <v>209</v>
      </c>
      <c r="F2125">
        <v>2</v>
      </c>
      <c r="G2125" t="s">
        <v>323</v>
      </c>
      <c r="H2125" t="s">
        <v>26</v>
      </c>
      <c r="I2125" t="s">
        <v>0</v>
      </c>
      <c r="K2125" t="s">
        <v>27</v>
      </c>
      <c r="L2125" t="s">
        <v>28</v>
      </c>
      <c r="M2125" t="s">
        <v>29</v>
      </c>
      <c r="N2125" t="s">
        <v>39</v>
      </c>
      <c r="O2125">
        <v>100</v>
      </c>
      <c r="P2125" t="s">
        <v>355</v>
      </c>
      <c r="Q2125" t="s">
        <v>21</v>
      </c>
      <c r="R2125" t="s">
        <v>3816</v>
      </c>
      <c r="S2125" t="s">
        <v>783</v>
      </c>
      <c r="U2125" t="s">
        <v>3798</v>
      </c>
      <c r="V2125">
        <v>43343</v>
      </c>
    </row>
    <row r="2126" spans="1:22" ht="15.75" customHeight="1" x14ac:dyDescent="0.2">
      <c r="A2126">
        <v>43343.485668460649</v>
      </c>
      <c r="B2126" t="s">
        <v>36</v>
      </c>
      <c r="C2126" t="s">
        <v>3817</v>
      </c>
      <c r="D2126">
        <v>42</v>
      </c>
      <c r="E2126" t="s">
        <v>2860</v>
      </c>
      <c r="F2126">
        <v>2</v>
      </c>
      <c r="G2126" t="s">
        <v>323</v>
      </c>
      <c r="H2126" t="s">
        <v>26</v>
      </c>
      <c r="I2126" t="s">
        <v>0</v>
      </c>
      <c r="K2126" t="s">
        <v>27</v>
      </c>
      <c r="L2126" t="s">
        <v>136</v>
      </c>
      <c r="M2126" t="s">
        <v>289</v>
      </c>
      <c r="N2126" t="s">
        <v>19</v>
      </c>
      <c r="O2126">
        <v>100</v>
      </c>
      <c r="P2126" t="s">
        <v>758</v>
      </c>
      <c r="Q2126" t="s">
        <v>21</v>
      </c>
      <c r="R2126" t="s">
        <v>3818</v>
      </c>
      <c r="S2126" t="s">
        <v>783</v>
      </c>
      <c r="U2126" t="s">
        <v>3798</v>
      </c>
      <c r="V2126">
        <v>43343</v>
      </c>
    </row>
    <row r="2127" spans="1:22" ht="15.75" customHeight="1" x14ac:dyDescent="0.2">
      <c r="A2127">
        <v>43343.487040254629</v>
      </c>
      <c r="B2127" t="s">
        <v>36</v>
      </c>
      <c r="C2127" t="s">
        <v>3819</v>
      </c>
      <c r="D2127">
        <v>43</v>
      </c>
      <c r="E2127" t="s">
        <v>2363</v>
      </c>
      <c r="F2127">
        <v>2</v>
      </c>
      <c r="G2127" t="s">
        <v>323</v>
      </c>
      <c r="H2127" t="s">
        <v>26</v>
      </c>
      <c r="I2127" t="s">
        <v>0</v>
      </c>
      <c r="K2127" t="s">
        <v>27</v>
      </c>
      <c r="L2127" t="s">
        <v>136</v>
      </c>
      <c r="M2127" t="s">
        <v>289</v>
      </c>
      <c r="N2127" t="s">
        <v>19</v>
      </c>
      <c r="O2127">
        <v>50</v>
      </c>
      <c r="P2127" t="s">
        <v>758</v>
      </c>
      <c r="Q2127" t="s">
        <v>21</v>
      </c>
      <c r="R2127" t="s">
        <v>3819</v>
      </c>
      <c r="S2127" t="s">
        <v>783</v>
      </c>
      <c r="U2127" t="s">
        <v>3798</v>
      </c>
      <c r="V2127">
        <v>43343</v>
      </c>
    </row>
    <row r="2128" spans="1:22" ht="15.75" customHeight="1" x14ac:dyDescent="0.2">
      <c r="A2128">
        <v>43343.488673240739</v>
      </c>
      <c r="B2128" t="s">
        <v>22</v>
      </c>
      <c r="C2128" t="s">
        <v>3820</v>
      </c>
      <c r="D2128">
        <v>37</v>
      </c>
      <c r="E2128" t="s">
        <v>281</v>
      </c>
      <c r="F2128">
        <v>2</v>
      </c>
      <c r="G2128" t="s">
        <v>323</v>
      </c>
      <c r="H2128" t="s">
        <v>26</v>
      </c>
      <c r="I2128" t="s">
        <v>0</v>
      </c>
      <c r="K2128" t="s">
        <v>27</v>
      </c>
      <c r="L2128" t="s">
        <v>136</v>
      </c>
      <c r="M2128" t="s">
        <v>289</v>
      </c>
      <c r="N2128" t="s">
        <v>19</v>
      </c>
      <c r="O2128">
        <v>50</v>
      </c>
      <c r="P2128" t="s">
        <v>331</v>
      </c>
      <c r="Q2128" t="s">
        <v>21</v>
      </c>
      <c r="R2128" t="s">
        <v>3821</v>
      </c>
      <c r="S2128" t="s">
        <v>783</v>
      </c>
      <c r="U2128" t="s">
        <v>3798</v>
      </c>
      <c r="V2128">
        <v>43343</v>
      </c>
    </row>
    <row r="2129" spans="1:22" ht="15.75" customHeight="1" x14ac:dyDescent="0.2">
      <c r="A2129">
        <v>43343.501448020834</v>
      </c>
      <c r="B2129" t="s">
        <v>36</v>
      </c>
      <c r="C2129" t="s">
        <v>3822</v>
      </c>
      <c r="D2129">
        <v>34</v>
      </c>
      <c r="E2129">
        <v>409</v>
      </c>
      <c r="F2129">
        <v>2</v>
      </c>
      <c r="G2129" t="s">
        <v>323</v>
      </c>
      <c r="H2129" t="s">
        <v>26</v>
      </c>
      <c r="I2129" t="s">
        <v>0</v>
      </c>
      <c r="K2129" t="s">
        <v>27</v>
      </c>
      <c r="L2129" t="s">
        <v>136</v>
      </c>
      <c r="M2129" t="s">
        <v>289</v>
      </c>
      <c r="N2129" t="s">
        <v>19</v>
      </c>
      <c r="O2129">
        <v>50</v>
      </c>
      <c r="P2129" t="s">
        <v>2508</v>
      </c>
      <c r="Q2129" t="s">
        <v>21</v>
      </c>
      <c r="R2129" t="s">
        <v>3823</v>
      </c>
      <c r="S2129" t="s">
        <v>783</v>
      </c>
      <c r="U2129" t="s">
        <v>3798</v>
      </c>
      <c r="V2129">
        <v>43343</v>
      </c>
    </row>
    <row r="2130" spans="1:22" ht="15.75" customHeight="1" x14ac:dyDescent="0.2">
      <c r="A2130">
        <v>43343.565398842591</v>
      </c>
      <c r="B2130" t="s">
        <v>36</v>
      </c>
      <c r="C2130" t="s">
        <v>3824</v>
      </c>
      <c r="D2130">
        <v>43</v>
      </c>
      <c r="E2130">
        <v>351</v>
      </c>
      <c r="F2130">
        <v>2</v>
      </c>
      <c r="G2130" t="s">
        <v>323</v>
      </c>
      <c r="H2130" t="s">
        <v>26</v>
      </c>
      <c r="I2130" t="s">
        <v>0</v>
      </c>
      <c r="K2130" t="s">
        <v>27</v>
      </c>
      <c r="L2130" t="s">
        <v>136</v>
      </c>
      <c r="M2130" t="s">
        <v>289</v>
      </c>
      <c r="N2130" t="s">
        <v>19</v>
      </c>
      <c r="O2130">
        <v>100</v>
      </c>
      <c r="P2130" t="s">
        <v>758</v>
      </c>
      <c r="Q2130" t="s">
        <v>21</v>
      </c>
      <c r="R2130" t="s">
        <v>3825</v>
      </c>
      <c r="S2130" t="s">
        <v>783</v>
      </c>
      <c r="U2130" t="s">
        <v>3798</v>
      </c>
      <c r="V2130">
        <v>43343</v>
      </c>
    </row>
    <row r="2131" spans="1:22" ht="15.75" customHeight="1" x14ac:dyDescent="0.2">
      <c r="A2131">
        <v>43343.566991608794</v>
      </c>
      <c r="B2131" t="s">
        <v>15</v>
      </c>
      <c r="C2131" t="s">
        <v>3826</v>
      </c>
      <c r="D2131">
        <v>37</v>
      </c>
      <c r="E2131" t="s">
        <v>3356</v>
      </c>
      <c r="F2131">
        <v>2</v>
      </c>
      <c r="G2131" t="s">
        <v>323</v>
      </c>
      <c r="H2131" t="s">
        <v>26</v>
      </c>
      <c r="I2131" t="s">
        <v>0</v>
      </c>
      <c r="K2131" t="s">
        <v>27</v>
      </c>
      <c r="L2131" t="s">
        <v>28</v>
      </c>
      <c r="M2131" t="s">
        <v>29</v>
      </c>
      <c r="N2131" t="s">
        <v>39</v>
      </c>
      <c r="O2131">
        <v>100</v>
      </c>
      <c r="P2131" t="s">
        <v>2508</v>
      </c>
      <c r="Q2131" t="s">
        <v>21</v>
      </c>
      <c r="R2131" t="s">
        <v>3826</v>
      </c>
      <c r="S2131" t="s">
        <v>783</v>
      </c>
      <c r="U2131" t="s">
        <v>3798</v>
      </c>
      <c r="V2131">
        <v>43343</v>
      </c>
    </row>
    <row r="2132" spans="1:22" ht="15.75" customHeight="1" x14ac:dyDescent="0.2">
      <c r="A2132">
        <v>43343.568603807871</v>
      </c>
      <c r="B2132" t="s">
        <v>36</v>
      </c>
      <c r="C2132" t="s">
        <v>3827</v>
      </c>
      <c r="D2132">
        <v>58</v>
      </c>
      <c r="E2132" t="s">
        <v>3828</v>
      </c>
      <c r="F2132">
        <v>2</v>
      </c>
      <c r="G2132" t="s">
        <v>323</v>
      </c>
      <c r="H2132" t="s">
        <v>26</v>
      </c>
      <c r="I2132" t="s">
        <v>0</v>
      </c>
      <c r="K2132" t="s">
        <v>145</v>
      </c>
      <c r="L2132" t="s">
        <v>17</v>
      </c>
      <c r="M2132" t="s">
        <v>289</v>
      </c>
      <c r="N2132" t="s">
        <v>19</v>
      </c>
      <c r="O2132">
        <v>100</v>
      </c>
      <c r="P2132" t="s">
        <v>351</v>
      </c>
      <c r="Q2132" t="s">
        <v>21</v>
      </c>
      <c r="R2132" t="s">
        <v>3827</v>
      </c>
      <c r="S2132" t="s">
        <v>783</v>
      </c>
      <c r="U2132" t="s">
        <v>3798</v>
      </c>
      <c r="V2132">
        <v>43343</v>
      </c>
    </row>
    <row r="2133" spans="1:22" ht="15.75" customHeight="1" x14ac:dyDescent="0.2">
      <c r="A2133">
        <v>43343.570158344912</v>
      </c>
      <c r="B2133" t="s">
        <v>36</v>
      </c>
      <c r="C2133" t="s">
        <v>3829</v>
      </c>
      <c r="D2133">
        <v>48</v>
      </c>
      <c r="E2133" t="s">
        <v>3830</v>
      </c>
      <c r="F2133">
        <v>2</v>
      </c>
      <c r="G2133" t="s">
        <v>323</v>
      </c>
      <c r="H2133" t="s">
        <v>26</v>
      </c>
      <c r="I2133" t="s">
        <v>0</v>
      </c>
      <c r="K2133" t="s">
        <v>27</v>
      </c>
      <c r="L2133" t="s">
        <v>136</v>
      </c>
      <c r="M2133" t="s">
        <v>289</v>
      </c>
      <c r="N2133" t="s">
        <v>19</v>
      </c>
      <c r="O2133">
        <v>100</v>
      </c>
      <c r="P2133" t="s">
        <v>351</v>
      </c>
      <c r="Q2133" t="s">
        <v>21</v>
      </c>
      <c r="R2133" t="s">
        <v>3831</v>
      </c>
      <c r="S2133" t="s">
        <v>783</v>
      </c>
      <c r="U2133" t="s">
        <v>3798</v>
      </c>
      <c r="V2133">
        <v>43343</v>
      </c>
    </row>
    <row r="2134" spans="1:22" ht="15.75" customHeight="1" x14ac:dyDescent="0.2">
      <c r="A2134">
        <v>43343.574123252314</v>
      </c>
      <c r="B2134" t="s">
        <v>22</v>
      </c>
      <c r="C2134" t="s">
        <v>3832</v>
      </c>
      <c r="D2134">
        <v>35</v>
      </c>
      <c r="E2134">
        <v>33</v>
      </c>
      <c r="F2134">
        <v>2</v>
      </c>
      <c r="G2134" t="s">
        <v>323</v>
      </c>
      <c r="H2134" t="s">
        <v>26</v>
      </c>
      <c r="I2134" t="s">
        <v>0</v>
      </c>
      <c r="K2134" t="s">
        <v>27</v>
      </c>
      <c r="L2134" t="s">
        <v>136</v>
      </c>
      <c r="M2134" t="s">
        <v>289</v>
      </c>
      <c r="N2134" t="s">
        <v>19</v>
      </c>
      <c r="O2134">
        <v>50</v>
      </c>
      <c r="P2134" t="s">
        <v>351</v>
      </c>
      <c r="Q2134" t="s">
        <v>21</v>
      </c>
      <c r="R2134" t="s">
        <v>3832</v>
      </c>
      <c r="S2134" t="s">
        <v>783</v>
      </c>
      <c r="U2134" t="s">
        <v>3833</v>
      </c>
      <c r="V2134">
        <v>43343</v>
      </c>
    </row>
    <row r="2135" spans="1:22" ht="15.75" customHeight="1" x14ac:dyDescent="0.2">
      <c r="A2135">
        <v>43343.576115312499</v>
      </c>
      <c r="B2135" t="s">
        <v>15</v>
      </c>
      <c r="C2135" t="s">
        <v>3834</v>
      </c>
      <c r="D2135">
        <v>35</v>
      </c>
      <c r="E2135" t="s">
        <v>1551</v>
      </c>
      <c r="F2135">
        <v>2</v>
      </c>
      <c r="G2135" t="s">
        <v>323</v>
      </c>
      <c r="H2135" t="s">
        <v>26</v>
      </c>
      <c r="I2135" t="s">
        <v>0</v>
      </c>
      <c r="K2135" t="s">
        <v>27</v>
      </c>
      <c r="L2135" t="s">
        <v>28</v>
      </c>
      <c r="M2135" t="s">
        <v>29</v>
      </c>
      <c r="N2135" t="s">
        <v>39</v>
      </c>
      <c r="O2135">
        <v>100</v>
      </c>
      <c r="P2135" t="s">
        <v>351</v>
      </c>
      <c r="Q2135" t="s">
        <v>21</v>
      </c>
      <c r="R2135" t="s">
        <v>3835</v>
      </c>
      <c r="S2135" t="s">
        <v>783</v>
      </c>
      <c r="U2135" t="s">
        <v>3833</v>
      </c>
      <c r="V2135">
        <v>43343</v>
      </c>
    </row>
    <row r="2136" spans="1:22" ht="15.75" customHeight="1" x14ac:dyDescent="0.2">
      <c r="A2136">
        <v>43343.577667303238</v>
      </c>
      <c r="B2136" t="s">
        <v>36</v>
      </c>
      <c r="C2136" t="s">
        <v>3836</v>
      </c>
      <c r="D2136">
        <v>48</v>
      </c>
      <c r="E2136" t="s">
        <v>631</v>
      </c>
      <c r="F2136">
        <v>2</v>
      </c>
      <c r="G2136" t="s">
        <v>323</v>
      </c>
      <c r="H2136" t="s">
        <v>26</v>
      </c>
      <c r="I2136" t="s">
        <v>0</v>
      </c>
      <c r="K2136" t="s">
        <v>27</v>
      </c>
      <c r="L2136" t="s">
        <v>136</v>
      </c>
      <c r="M2136" t="s">
        <v>289</v>
      </c>
      <c r="N2136" t="s">
        <v>19</v>
      </c>
      <c r="O2136">
        <v>100</v>
      </c>
      <c r="P2136" t="s">
        <v>2508</v>
      </c>
      <c r="Q2136" t="s">
        <v>21</v>
      </c>
      <c r="R2136" t="s">
        <v>3837</v>
      </c>
      <c r="S2136" t="s">
        <v>783</v>
      </c>
      <c r="U2136" t="s">
        <v>3798</v>
      </c>
      <c r="V2136">
        <v>43343</v>
      </c>
    </row>
    <row r="2137" spans="1:22" ht="15.75" customHeight="1" x14ac:dyDescent="0.2">
      <c r="A2137">
        <v>43343.588669421297</v>
      </c>
      <c r="B2137" t="s">
        <v>36</v>
      </c>
      <c r="C2137" t="s">
        <v>3838</v>
      </c>
      <c r="D2137">
        <v>72</v>
      </c>
      <c r="E2137">
        <v>77</v>
      </c>
      <c r="F2137">
        <v>3</v>
      </c>
      <c r="G2137" t="s">
        <v>323</v>
      </c>
      <c r="H2137" t="s">
        <v>26</v>
      </c>
      <c r="I2137" t="s">
        <v>0</v>
      </c>
      <c r="K2137" t="s">
        <v>27</v>
      </c>
      <c r="L2137" t="s">
        <v>17</v>
      </c>
      <c r="M2137" t="s">
        <v>289</v>
      </c>
      <c r="N2137" t="s">
        <v>19</v>
      </c>
      <c r="O2137">
        <v>50</v>
      </c>
      <c r="P2137" t="s">
        <v>2154</v>
      </c>
      <c r="Q2137" t="s">
        <v>21</v>
      </c>
      <c r="R2137" t="s">
        <v>3839</v>
      </c>
      <c r="S2137" t="s">
        <v>783</v>
      </c>
      <c r="U2137" t="s">
        <v>3798</v>
      </c>
      <c r="V2137">
        <v>43343</v>
      </c>
    </row>
    <row r="2138" spans="1:22" ht="15.75" customHeight="1" x14ac:dyDescent="0.2">
      <c r="A2138">
        <v>43343.59009258102</v>
      </c>
      <c r="B2138" t="s">
        <v>36</v>
      </c>
      <c r="C2138" t="s">
        <v>3840</v>
      </c>
      <c r="D2138">
        <v>62</v>
      </c>
      <c r="E2138" t="s">
        <v>3841</v>
      </c>
      <c r="F2138">
        <v>3</v>
      </c>
      <c r="G2138" t="s">
        <v>323</v>
      </c>
      <c r="H2138" t="s">
        <v>26</v>
      </c>
      <c r="I2138" t="s">
        <v>0</v>
      </c>
      <c r="K2138" t="s">
        <v>27</v>
      </c>
      <c r="L2138" t="s">
        <v>136</v>
      </c>
      <c r="M2138" t="s">
        <v>289</v>
      </c>
      <c r="N2138" t="s">
        <v>19</v>
      </c>
      <c r="O2138">
        <v>100</v>
      </c>
      <c r="P2138" t="s">
        <v>2508</v>
      </c>
      <c r="Q2138" t="s">
        <v>21</v>
      </c>
      <c r="R2138" t="s">
        <v>3842</v>
      </c>
      <c r="S2138" t="s">
        <v>783</v>
      </c>
      <c r="U2138" t="s">
        <v>3798</v>
      </c>
      <c r="V2138">
        <v>43343</v>
      </c>
    </row>
    <row r="2139" spans="1:22" ht="15.75" customHeight="1" x14ac:dyDescent="0.2">
      <c r="A2139">
        <v>43343.591681134261</v>
      </c>
      <c r="B2139" t="s">
        <v>22</v>
      </c>
      <c r="C2139" t="s">
        <v>3843</v>
      </c>
      <c r="D2139">
        <v>45</v>
      </c>
      <c r="E2139">
        <v>18</v>
      </c>
      <c r="F2139">
        <v>3</v>
      </c>
      <c r="G2139" t="s">
        <v>323</v>
      </c>
      <c r="H2139" t="s">
        <v>26</v>
      </c>
      <c r="I2139" t="s">
        <v>0</v>
      </c>
      <c r="K2139" t="s">
        <v>27</v>
      </c>
      <c r="L2139" t="s">
        <v>28</v>
      </c>
      <c r="M2139" t="s">
        <v>29</v>
      </c>
      <c r="N2139" t="s">
        <v>39</v>
      </c>
      <c r="O2139">
        <v>100</v>
      </c>
      <c r="P2139" t="s">
        <v>758</v>
      </c>
      <c r="Q2139" t="s">
        <v>21</v>
      </c>
      <c r="R2139" t="s">
        <v>3843</v>
      </c>
      <c r="S2139" t="s">
        <v>783</v>
      </c>
      <c r="U2139" t="s">
        <v>3833</v>
      </c>
      <c r="V2139">
        <v>43343</v>
      </c>
    </row>
    <row r="2140" spans="1:22" ht="15.75" customHeight="1" x14ac:dyDescent="0.2">
      <c r="A2140">
        <v>43343.593361747684</v>
      </c>
      <c r="B2140" t="s">
        <v>36</v>
      </c>
      <c r="C2140" t="s">
        <v>3844</v>
      </c>
      <c r="D2140">
        <v>57</v>
      </c>
      <c r="E2140">
        <v>89</v>
      </c>
      <c r="F2140">
        <v>3</v>
      </c>
      <c r="G2140" t="s">
        <v>323</v>
      </c>
      <c r="H2140" t="s">
        <v>26</v>
      </c>
      <c r="I2140" t="s">
        <v>0</v>
      </c>
      <c r="K2140" t="s">
        <v>27</v>
      </c>
      <c r="L2140" t="s">
        <v>136</v>
      </c>
      <c r="M2140" t="s">
        <v>289</v>
      </c>
      <c r="N2140" t="s">
        <v>19</v>
      </c>
      <c r="O2140">
        <v>100</v>
      </c>
      <c r="P2140" t="s">
        <v>2508</v>
      </c>
      <c r="Q2140" t="s">
        <v>21</v>
      </c>
      <c r="R2140" t="s">
        <v>3845</v>
      </c>
      <c r="S2140" t="s">
        <v>783</v>
      </c>
      <c r="U2140" t="s">
        <v>3798</v>
      </c>
      <c r="V2140">
        <v>43343</v>
      </c>
    </row>
    <row r="2141" spans="1:22" ht="15.75" customHeight="1" x14ac:dyDescent="0.2">
      <c r="A2141">
        <v>43343.594637754628</v>
      </c>
      <c r="B2141" t="s">
        <v>36</v>
      </c>
      <c r="C2141" t="s">
        <v>3846</v>
      </c>
      <c r="D2141">
        <v>57</v>
      </c>
      <c r="E2141">
        <v>82</v>
      </c>
      <c r="F2141">
        <v>3</v>
      </c>
      <c r="G2141" t="s">
        <v>323</v>
      </c>
      <c r="H2141" t="s">
        <v>26</v>
      </c>
      <c r="I2141" t="s">
        <v>0</v>
      </c>
      <c r="K2141" t="s">
        <v>27</v>
      </c>
      <c r="L2141" t="s">
        <v>136</v>
      </c>
      <c r="M2141" t="s">
        <v>289</v>
      </c>
      <c r="N2141" t="s">
        <v>19</v>
      </c>
      <c r="O2141">
        <v>100</v>
      </c>
      <c r="P2141" t="s">
        <v>2508</v>
      </c>
      <c r="Q2141" t="s">
        <v>21</v>
      </c>
      <c r="R2141" t="s">
        <v>3847</v>
      </c>
      <c r="S2141" t="s">
        <v>783</v>
      </c>
      <c r="U2141" t="s">
        <v>3798</v>
      </c>
      <c r="V2141">
        <v>43343</v>
      </c>
    </row>
    <row r="2142" spans="1:22" ht="15.75" customHeight="1" x14ac:dyDescent="0.2">
      <c r="A2142">
        <v>43343.667591469908</v>
      </c>
      <c r="B2142" t="s">
        <v>36</v>
      </c>
      <c r="C2142" t="s">
        <v>3848</v>
      </c>
      <c r="D2142">
        <v>39</v>
      </c>
      <c r="E2142" t="s">
        <v>621</v>
      </c>
      <c r="F2142">
        <v>3</v>
      </c>
      <c r="G2142" t="s">
        <v>323</v>
      </c>
      <c r="H2142" t="s">
        <v>26</v>
      </c>
      <c r="I2142" t="s">
        <v>0</v>
      </c>
      <c r="K2142" t="s">
        <v>27</v>
      </c>
      <c r="L2142" t="s">
        <v>136</v>
      </c>
      <c r="M2142" t="s">
        <v>289</v>
      </c>
      <c r="N2142" t="s">
        <v>19</v>
      </c>
      <c r="O2142">
        <v>100</v>
      </c>
      <c r="P2142" t="s">
        <v>758</v>
      </c>
      <c r="Q2142" t="s">
        <v>21</v>
      </c>
      <c r="R2142" t="s">
        <v>3849</v>
      </c>
      <c r="S2142" t="s">
        <v>783</v>
      </c>
      <c r="U2142" t="s">
        <v>3798</v>
      </c>
      <c r="V2142">
        <v>43343</v>
      </c>
    </row>
    <row r="2143" spans="1:22" ht="15.75" customHeight="1" x14ac:dyDescent="0.2">
      <c r="A2143">
        <v>43343.669205543978</v>
      </c>
      <c r="B2143" t="s">
        <v>22</v>
      </c>
      <c r="C2143" t="s">
        <v>3850</v>
      </c>
      <c r="D2143">
        <v>26</v>
      </c>
      <c r="E2143" t="s">
        <v>555</v>
      </c>
      <c r="F2143">
        <v>3</v>
      </c>
      <c r="G2143" t="s">
        <v>323</v>
      </c>
      <c r="H2143" t="s">
        <v>26</v>
      </c>
      <c r="I2143" t="s">
        <v>0</v>
      </c>
      <c r="K2143" t="s">
        <v>27</v>
      </c>
      <c r="L2143" t="s">
        <v>17</v>
      </c>
      <c r="M2143" t="s">
        <v>289</v>
      </c>
      <c r="N2143" t="s">
        <v>19</v>
      </c>
      <c r="O2143">
        <v>100</v>
      </c>
      <c r="P2143" t="s">
        <v>2508</v>
      </c>
      <c r="Q2143" t="s">
        <v>21</v>
      </c>
      <c r="R2143" t="s">
        <v>3851</v>
      </c>
      <c r="S2143" t="s">
        <v>783</v>
      </c>
      <c r="U2143" t="s">
        <v>3852</v>
      </c>
      <c r="V2143">
        <v>43343</v>
      </c>
    </row>
    <row r="2144" spans="1:22" ht="15.75" customHeight="1" x14ac:dyDescent="0.2">
      <c r="A2144">
        <v>43343.670710347222</v>
      </c>
      <c r="B2144" t="s">
        <v>36</v>
      </c>
      <c r="C2144" t="s">
        <v>3853</v>
      </c>
      <c r="D2144">
        <v>51</v>
      </c>
      <c r="E2144" t="s">
        <v>1572</v>
      </c>
      <c r="F2144">
        <v>3</v>
      </c>
      <c r="G2144" t="s">
        <v>323</v>
      </c>
      <c r="H2144" t="s">
        <v>26</v>
      </c>
      <c r="I2144" t="s">
        <v>0</v>
      </c>
      <c r="K2144" t="s">
        <v>27</v>
      </c>
      <c r="L2144" t="s">
        <v>136</v>
      </c>
      <c r="M2144" t="s">
        <v>289</v>
      </c>
      <c r="N2144" t="s">
        <v>19</v>
      </c>
      <c r="O2144">
        <v>50</v>
      </c>
      <c r="P2144" t="s">
        <v>2508</v>
      </c>
      <c r="Q2144" t="s">
        <v>21</v>
      </c>
      <c r="R2144" t="s">
        <v>3854</v>
      </c>
      <c r="S2144" t="s">
        <v>783</v>
      </c>
      <c r="U2144" t="s">
        <v>3798</v>
      </c>
      <c r="V2144">
        <v>43343</v>
      </c>
    </row>
    <row r="2145" spans="1:22" ht="15.75" customHeight="1" x14ac:dyDescent="0.2">
      <c r="A2145">
        <v>43343.672322962964</v>
      </c>
      <c r="B2145" t="s">
        <v>22</v>
      </c>
      <c r="C2145" t="s">
        <v>3855</v>
      </c>
      <c r="D2145">
        <v>38</v>
      </c>
      <c r="E2145" t="s">
        <v>3856</v>
      </c>
      <c r="F2145">
        <v>3</v>
      </c>
      <c r="G2145" t="s">
        <v>323</v>
      </c>
      <c r="H2145" t="s">
        <v>26</v>
      </c>
      <c r="I2145" t="s">
        <v>0</v>
      </c>
      <c r="K2145" t="s">
        <v>27</v>
      </c>
      <c r="L2145" t="s">
        <v>136</v>
      </c>
      <c r="M2145" t="s">
        <v>289</v>
      </c>
      <c r="N2145" t="s">
        <v>19</v>
      </c>
      <c r="O2145">
        <v>100</v>
      </c>
      <c r="P2145" t="s">
        <v>2508</v>
      </c>
      <c r="Q2145" t="s">
        <v>21</v>
      </c>
      <c r="R2145" t="s">
        <v>3855</v>
      </c>
      <c r="S2145" t="s">
        <v>783</v>
      </c>
      <c r="U2145" t="s">
        <v>3798</v>
      </c>
      <c r="V2145">
        <v>43343</v>
      </c>
    </row>
    <row r="2146" spans="1:22" ht="15.75" customHeight="1" x14ac:dyDescent="0.2">
      <c r="A2146">
        <v>43343.673944513888</v>
      </c>
      <c r="B2146" t="s">
        <v>36</v>
      </c>
      <c r="C2146" t="s">
        <v>3857</v>
      </c>
      <c r="D2146">
        <v>53</v>
      </c>
      <c r="E2146">
        <v>122</v>
      </c>
      <c r="F2146">
        <v>3</v>
      </c>
      <c r="G2146" t="s">
        <v>323</v>
      </c>
      <c r="H2146" t="s">
        <v>26</v>
      </c>
      <c r="I2146" t="s">
        <v>0</v>
      </c>
      <c r="K2146" t="s">
        <v>27</v>
      </c>
      <c r="L2146" t="s">
        <v>28</v>
      </c>
      <c r="M2146" t="s">
        <v>29</v>
      </c>
      <c r="N2146" t="s">
        <v>39</v>
      </c>
      <c r="O2146">
        <v>100</v>
      </c>
      <c r="P2146" t="s">
        <v>758</v>
      </c>
      <c r="Q2146" t="s">
        <v>21</v>
      </c>
      <c r="R2146" t="s">
        <v>3858</v>
      </c>
      <c r="S2146" t="s">
        <v>783</v>
      </c>
      <c r="U2146" t="s">
        <v>3833</v>
      </c>
      <c r="V2146">
        <v>43343</v>
      </c>
    </row>
    <row r="2147" spans="1:22" ht="15.75" customHeight="1" x14ac:dyDescent="0.2">
      <c r="A2147">
        <v>43343.67549144676</v>
      </c>
      <c r="B2147" t="s">
        <v>22</v>
      </c>
      <c r="C2147" t="s">
        <v>3859</v>
      </c>
      <c r="D2147">
        <v>36</v>
      </c>
      <c r="E2147">
        <v>36</v>
      </c>
      <c r="F2147">
        <v>3</v>
      </c>
      <c r="G2147" t="s">
        <v>323</v>
      </c>
      <c r="H2147" t="s">
        <v>26</v>
      </c>
      <c r="I2147" t="s">
        <v>0</v>
      </c>
      <c r="K2147" t="s">
        <v>16</v>
      </c>
      <c r="L2147" t="s">
        <v>28</v>
      </c>
      <c r="M2147" t="s">
        <v>29</v>
      </c>
      <c r="N2147" t="s">
        <v>39</v>
      </c>
      <c r="O2147">
        <v>100</v>
      </c>
      <c r="P2147" t="s">
        <v>2508</v>
      </c>
      <c r="Q2147" t="s">
        <v>21</v>
      </c>
      <c r="R2147" t="s">
        <v>3860</v>
      </c>
      <c r="S2147" t="s">
        <v>783</v>
      </c>
      <c r="U2147" t="s">
        <v>3798</v>
      </c>
      <c r="V2147">
        <v>43343</v>
      </c>
    </row>
    <row r="2148" spans="1:22" ht="15.75" customHeight="1" x14ac:dyDescent="0.2">
      <c r="A2148">
        <v>43343.676989490741</v>
      </c>
      <c r="B2148" t="s">
        <v>36</v>
      </c>
      <c r="C2148" t="s">
        <v>3861</v>
      </c>
      <c r="D2148">
        <v>53</v>
      </c>
      <c r="E2148" t="s">
        <v>553</v>
      </c>
      <c r="F2148">
        <v>3</v>
      </c>
      <c r="G2148" t="s">
        <v>323</v>
      </c>
      <c r="H2148" t="s">
        <v>26</v>
      </c>
      <c r="I2148" t="s">
        <v>0</v>
      </c>
      <c r="K2148" t="s">
        <v>27</v>
      </c>
      <c r="L2148" t="s">
        <v>136</v>
      </c>
      <c r="M2148" t="s">
        <v>289</v>
      </c>
      <c r="N2148" t="s">
        <v>19</v>
      </c>
      <c r="O2148">
        <v>100</v>
      </c>
      <c r="P2148" t="s">
        <v>2508</v>
      </c>
      <c r="Q2148" t="s">
        <v>21</v>
      </c>
      <c r="R2148" t="s">
        <v>3862</v>
      </c>
      <c r="S2148" t="s">
        <v>783</v>
      </c>
      <c r="U2148" t="s">
        <v>3798</v>
      </c>
      <c r="V2148">
        <v>43343</v>
      </c>
    </row>
    <row r="2149" spans="1:22" ht="15.75" customHeight="1" x14ac:dyDescent="0.2">
      <c r="A2149">
        <v>43343.678488611113</v>
      </c>
      <c r="B2149" t="s">
        <v>22</v>
      </c>
      <c r="C2149" t="s">
        <v>3863</v>
      </c>
      <c r="D2149">
        <v>56</v>
      </c>
      <c r="E2149">
        <v>33</v>
      </c>
      <c r="F2149">
        <v>3</v>
      </c>
      <c r="G2149" t="s">
        <v>323</v>
      </c>
      <c r="H2149" t="s">
        <v>26</v>
      </c>
      <c r="I2149" t="s">
        <v>0</v>
      </c>
      <c r="K2149" t="s">
        <v>27</v>
      </c>
      <c r="L2149" t="s">
        <v>17</v>
      </c>
      <c r="M2149" t="s">
        <v>289</v>
      </c>
      <c r="N2149" t="s">
        <v>19</v>
      </c>
      <c r="O2149">
        <v>50</v>
      </c>
      <c r="P2149" t="s">
        <v>2508</v>
      </c>
      <c r="Q2149" t="s">
        <v>21</v>
      </c>
      <c r="R2149" t="s">
        <v>3864</v>
      </c>
      <c r="S2149" t="s">
        <v>783</v>
      </c>
      <c r="U2149" t="s">
        <v>3833</v>
      </c>
      <c r="V2149">
        <v>43343</v>
      </c>
    </row>
    <row r="2150" spans="1:22" ht="15.75" customHeight="1" x14ac:dyDescent="0.2">
      <c r="A2150">
        <v>43343.680073483796</v>
      </c>
      <c r="B2150" t="s">
        <v>36</v>
      </c>
      <c r="C2150" t="s">
        <v>3865</v>
      </c>
      <c r="D2150">
        <v>43</v>
      </c>
      <c r="E2150">
        <v>158</v>
      </c>
      <c r="F2150">
        <v>3</v>
      </c>
      <c r="G2150" t="s">
        <v>323</v>
      </c>
      <c r="H2150" t="s">
        <v>26</v>
      </c>
      <c r="I2150" t="s">
        <v>0</v>
      </c>
      <c r="K2150" t="s">
        <v>27</v>
      </c>
      <c r="L2150" t="s">
        <v>28</v>
      </c>
      <c r="M2150" t="s">
        <v>29</v>
      </c>
      <c r="N2150" t="s">
        <v>39</v>
      </c>
      <c r="O2150">
        <v>100</v>
      </c>
      <c r="P2150" t="s">
        <v>2508</v>
      </c>
      <c r="Q2150" t="s">
        <v>21</v>
      </c>
      <c r="R2150" t="s">
        <v>3866</v>
      </c>
      <c r="S2150" t="s">
        <v>783</v>
      </c>
      <c r="U2150" t="s">
        <v>3798</v>
      </c>
      <c r="V2150">
        <v>43343</v>
      </c>
    </row>
    <row r="2151" spans="1:22" ht="15.75" customHeight="1" x14ac:dyDescent="0.2">
      <c r="A2151">
        <v>43343.681450578704</v>
      </c>
      <c r="B2151" t="s">
        <v>36</v>
      </c>
      <c r="C2151" t="s">
        <v>3867</v>
      </c>
      <c r="D2151">
        <v>51</v>
      </c>
      <c r="E2151" t="s">
        <v>3868</v>
      </c>
      <c r="F2151">
        <v>3</v>
      </c>
      <c r="G2151" t="s">
        <v>323</v>
      </c>
      <c r="H2151" t="s">
        <v>26</v>
      </c>
      <c r="I2151" t="s">
        <v>0</v>
      </c>
      <c r="K2151" t="s">
        <v>27</v>
      </c>
      <c r="L2151" t="s">
        <v>136</v>
      </c>
      <c r="M2151" t="s">
        <v>289</v>
      </c>
      <c r="N2151" t="s">
        <v>19</v>
      </c>
      <c r="O2151">
        <v>50</v>
      </c>
      <c r="P2151" t="s">
        <v>2508</v>
      </c>
      <c r="Q2151" t="s">
        <v>21</v>
      </c>
      <c r="R2151" t="s">
        <v>3869</v>
      </c>
      <c r="S2151" t="s">
        <v>783</v>
      </c>
      <c r="U2151" t="s">
        <v>3798</v>
      </c>
      <c r="V2151">
        <v>43343</v>
      </c>
    </row>
    <row r="2152" spans="1:22" ht="15.75" customHeight="1" x14ac:dyDescent="0.2">
      <c r="A2152">
        <v>43343.682920474537</v>
      </c>
      <c r="B2152" t="s">
        <v>36</v>
      </c>
      <c r="C2152" t="s">
        <v>3870</v>
      </c>
      <c r="D2152">
        <v>65</v>
      </c>
      <c r="E2152">
        <v>158</v>
      </c>
      <c r="F2152">
        <v>3</v>
      </c>
      <c r="G2152" t="s">
        <v>323</v>
      </c>
      <c r="H2152" t="s">
        <v>26</v>
      </c>
      <c r="I2152" t="s">
        <v>0</v>
      </c>
      <c r="K2152" t="s">
        <v>27</v>
      </c>
      <c r="L2152" t="s">
        <v>17</v>
      </c>
      <c r="M2152" t="s">
        <v>289</v>
      </c>
      <c r="N2152" t="s">
        <v>19</v>
      </c>
      <c r="O2152">
        <v>50</v>
      </c>
      <c r="P2152" t="s">
        <v>2508</v>
      </c>
      <c r="Q2152" t="s">
        <v>21</v>
      </c>
      <c r="R2152" t="s">
        <v>3871</v>
      </c>
      <c r="S2152" t="s">
        <v>783</v>
      </c>
      <c r="U2152" t="s">
        <v>3798</v>
      </c>
      <c r="V2152">
        <v>43343</v>
      </c>
    </row>
    <row r="2153" spans="1:22" ht="15.75" customHeight="1" x14ac:dyDescent="0.2">
      <c r="A2153">
        <v>43343.684384155087</v>
      </c>
      <c r="B2153" t="s">
        <v>36</v>
      </c>
      <c r="C2153" t="s">
        <v>3872</v>
      </c>
      <c r="D2153">
        <v>58</v>
      </c>
      <c r="E2153" t="s">
        <v>3873</v>
      </c>
      <c r="F2153">
        <v>3</v>
      </c>
      <c r="G2153" t="s">
        <v>323</v>
      </c>
      <c r="H2153" t="s">
        <v>26</v>
      </c>
      <c r="I2153" t="s">
        <v>0</v>
      </c>
      <c r="K2153" t="s">
        <v>27</v>
      </c>
      <c r="L2153" t="s">
        <v>28</v>
      </c>
      <c r="M2153" t="s">
        <v>29</v>
      </c>
      <c r="N2153" t="s">
        <v>39</v>
      </c>
      <c r="O2153">
        <v>50</v>
      </c>
      <c r="P2153" t="s">
        <v>2508</v>
      </c>
      <c r="Q2153" t="s">
        <v>21</v>
      </c>
      <c r="R2153" t="s">
        <v>3872</v>
      </c>
      <c r="S2153" t="s">
        <v>783</v>
      </c>
      <c r="U2153" t="s">
        <v>3798</v>
      </c>
      <c r="V2153">
        <v>43343</v>
      </c>
    </row>
    <row r="2154" spans="1:22" ht="15.75" customHeight="1" x14ac:dyDescent="0.2">
      <c r="A2154">
        <v>43343.685707476849</v>
      </c>
      <c r="B2154" t="s">
        <v>36</v>
      </c>
      <c r="C2154" t="s">
        <v>3874</v>
      </c>
      <c r="D2154">
        <v>54</v>
      </c>
      <c r="E2154">
        <v>209</v>
      </c>
      <c r="F2154">
        <v>3</v>
      </c>
      <c r="G2154" t="s">
        <v>323</v>
      </c>
      <c r="H2154" t="s">
        <v>26</v>
      </c>
      <c r="I2154" t="s">
        <v>0</v>
      </c>
      <c r="K2154" t="s">
        <v>27</v>
      </c>
      <c r="L2154" t="s">
        <v>136</v>
      </c>
      <c r="M2154" t="s">
        <v>289</v>
      </c>
      <c r="N2154" t="s">
        <v>19</v>
      </c>
      <c r="O2154">
        <v>50</v>
      </c>
      <c r="P2154" t="s">
        <v>757</v>
      </c>
      <c r="Q2154" t="s">
        <v>21</v>
      </c>
      <c r="R2154" t="s">
        <v>3875</v>
      </c>
      <c r="S2154" t="s">
        <v>783</v>
      </c>
      <c r="U2154" t="s">
        <v>3798</v>
      </c>
      <c r="V2154">
        <v>43343</v>
      </c>
    </row>
    <row r="2155" spans="1:22" ht="15.75" customHeight="1" x14ac:dyDescent="0.2">
      <c r="A2155">
        <v>43343.687577268516</v>
      </c>
      <c r="B2155" t="s">
        <v>22</v>
      </c>
      <c r="C2155" t="s">
        <v>3876</v>
      </c>
      <c r="D2155">
        <v>23</v>
      </c>
      <c r="E2155">
        <v>4</v>
      </c>
      <c r="F2155">
        <v>3</v>
      </c>
      <c r="G2155" t="s">
        <v>323</v>
      </c>
      <c r="H2155" t="s">
        <v>26</v>
      </c>
      <c r="I2155" t="s">
        <v>0</v>
      </c>
      <c r="K2155" t="s">
        <v>27</v>
      </c>
      <c r="L2155" t="s">
        <v>57</v>
      </c>
      <c r="M2155" t="s">
        <v>457</v>
      </c>
      <c r="N2155" t="s">
        <v>19</v>
      </c>
      <c r="O2155">
        <v>0</v>
      </c>
      <c r="P2155" t="s">
        <v>2508</v>
      </c>
      <c r="Q2155" t="s">
        <v>21</v>
      </c>
      <c r="R2155" t="s">
        <v>3876</v>
      </c>
      <c r="S2155" t="s">
        <v>783</v>
      </c>
      <c r="U2155" t="s">
        <v>3798</v>
      </c>
      <c r="V2155">
        <v>43343</v>
      </c>
    </row>
    <row r="2156" spans="1:22" ht="15.75" customHeight="1" x14ac:dyDescent="0.2">
      <c r="A2156">
        <v>43343.689176851854</v>
      </c>
      <c r="B2156" t="s">
        <v>36</v>
      </c>
      <c r="C2156" t="s">
        <v>3877</v>
      </c>
      <c r="D2156">
        <v>50</v>
      </c>
      <c r="E2156">
        <v>77</v>
      </c>
      <c r="F2156">
        <v>3</v>
      </c>
      <c r="G2156" t="s">
        <v>323</v>
      </c>
      <c r="H2156" t="s">
        <v>26</v>
      </c>
      <c r="I2156" t="s">
        <v>0</v>
      </c>
      <c r="K2156" t="s">
        <v>27</v>
      </c>
      <c r="L2156" t="s">
        <v>57</v>
      </c>
      <c r="M2156" t="s">
        <v>457</v>
      </c>
      <c r="N2156" t="s">
        <v>19</v>
      </c>
      <c r="O2156">
        <v>0</v>
      </c>
      <c r="P2156" t="s">
        <v>2508</v>
      </c>
      <c r="Q2156" t="s">
        <v>21</v>
      </c>
      <c r="R2156" t="s">
        <v>3877</v>
      </c>
      <c r="S2156" t="s">
        <v>783</v>
      </c>
      <c r="U2156" t="s">
        <v>3798</v>
      </c>
      <c r="V2156">
        <v>43343</v>
      </c>
    </row>
    <row r="2157" spans="1:22" ht="15.75" customHeight="1" x14ac:dyDescent="0.2">
      <c r="A2157">
        <v>43343.705744837964</v>
      </c>
      <c r="B2157" t="s">
        <v>15</v>
      </c>
      <c r="C2157" t="s">
        <v>3878</v>
      </c>
      <c r="D2157">
        <v>38</v>
      </c>
      <c r="E2157" t="s">
        <v>1538</v>
      </c>
      <c r="F2157">
        <v>14</v>
      </c>
      <c r="G2157" s="4" t="s">
        <v>34</v>
      </c>
      <c r="H2157" t="s">
        <v>26</v>
      </c>
      <c r="I2157" t="s">
        <v>0</v>
      </c>
      <c r="K2157" t="s">
        <v>27</v>
      </c>
      <c r="L2157" t="s">
        <v>28</v>
      </c>
      <c r="M2157" t="s">
        <v>18</v>
      </c>
      <c r="N2157" t="s">
        <v>39</v>
      </c>
      <c r="O2157">
        <v>2000</v>
      </c>
      <c r="P2157" t="s">
        <v>20</v>
      </c>
      <c r="Q2157" t="s">
        <v>21</v>
      </c>
      <c r="R2157" t="s">
        <v>2561</v>
      </c>
      <c r="S2157" t="s">
        <v>780</v>
      </c>
      <c r="U2157" t="s">
        <v>2561</v>
      </c>
      <c r="V2157">
        <v>43343</v>
      </c>
    </row>
    <row r="2158" spans="1:22" ht="15.75" customHeight="1" x14ac:dyDescent="0.2">
      <c r="A2158">
        <v>43343.70717105324</v>
      </c>
      <c r="B2158" t="s">
        <v>36</v>
      </c>
      <c r="C2158" t="s">
        <v>3879</v>
      </c>
      <c r="D2158">
        <v>38</v>
      </c>
      <c r="E2158" t="s">
        <v>1538</v>
      </c>
      <c r="F2158">
        <v>14</v>
      </c>
      <c r="G2158" s="4" t="s">
        <v>34</v>
      </c>
      <c r="H2158" t="s">
        <v>26</v>
      </c>
      <c r="I2158" t="s">
        <v>0</v>
      </c>
      <c r="K2158" t="s">
        <v>27</v>
      </c>
      <c r="L2158" t="s">
        <v>28</v>
      </c>
      <c r="M2158" t="s">
        <v>94</v>
      </c>
      <c r="N2158" t="s">
        <v>39</v>
      </c>
      <c r="O2158">
        <v>1000</v>
      </c>
      <c r="P2158" t="s">
        <v>20</v>
      </c>
      <c r="Q2158" t="s">
        <v>21</v>
      </c>
      <c r="R2158" t="s">
        <v>2561</v>
      </c>
      <c r="S2158" t="s">
        <v>780</v>
      </c>
      <c r="U2158" t="s">
        <v>2561</v>
      </c>
      <c r="V2158">
        <v>43343</v>
      </c>
    </row>
    <row r="2159" spans="1:22" ht="15.75" customHeight="1" x14ac:dyDescent="0.2">
      <c r="A2159">
        <v>43343.708519837965</v>
      </c>
      <c r="B2159" t="s">
        <v>15</v>
      </c>
      <c r="C2159" t="s">
        <v>3880</v>
      </c>
      <c r="D2159">
        <v>15</v>
      </c>
      <c r="E2159" t="s">
        <v>1538</v>
      </c>
      <c r="F2159">
        <v>14</v>
      </c>
      <c r="G2159" s="4" t="s">
        <v>34</v>
      </c>
      <c r="H2159" t="s">
        <v>26</v>
      </c>
      <c r="I2159" t="s">
        <v>0</v>
      </c>
      <c r="K2159" t="s">
        <v>27</v>
      </c>
      <c r="L2159" t="s">
        <v>57</v>
      </c>
      <c r="M2159" t="s">
        <v>457</v>
      </c>
      <c r="N2159" t="s">
        <v>19</v>
      </c>
      <c r="O2159">
        <v>0</v>
      </c>
      <c r="P2159" t="s">
        <v>20</v>
      </c>
      <c r="Q2159" t="s">
        <v>21</v>
      </c>
      <c r="R2159" t="s">
        <v>2561</v>
      </c>
      <c r="S2159" t="s">
        <v>780</v>
      </c>
      <c r="U2159" t="s">
        <v>2561</v>
      </c>
      <c r="V2159">
        <v>43343</v>
      </c>
    </row>
    <row r="2160" spans="1:22" ht="15.75" customHeight="1" x14ac:dyDescent="0.2">
      <c r="A2160">
        <v>43343.723475162042</v>
      </c>
      <c r="B2160" t="s">
        <v>15</v>
      </c>
      <c r="C2160" t="s">
        <v>3881</v>
      </c>
      <c r="D2160">
        <v>45</v>
      </c>
      <c r="E2160" t="s">
        <v>3882</v>
      </c>
      <c r="F2160">
        <v>14</v>
      </c>
      <c r="G2160" s="4" t="s">
        <v>34</v>
      </c>
      <c r="H2160" t="s">
        <v>26</v>
      </c>
      <c r="I2160" t="s">
        <v>0</v>
      </c>
      <c r="K2160" t="s">
        <v>27</v>
      </c>
      <c r="L2160" t="s">
        <v>28</v>
      </c>
      <c r="M2160" t="s">
        <v>18</v>
      </c>
      <c r="N2160" t="s">
        <v>39</v>
      </c>
      <c r="O2160">
        <v>2000</v>
      </c>
      <c r="P2160" t="s">
        <v>20</v>
      </c>
      <c r="Q2160" t="s">
        <v>21</v>
      </c>
      <c r="R2160" t="s">
        <v>2561</v>
      </c>
      <c r="S2160" t="s">
        <v>780</v>
      </c>
      <c r="U2160" t="s">
        <v>2561</v>
      </c>
      <c r="V2160">
        <v>43343</v>
      </c>
    </row>
    <row r="2161" spans="1:22" ht="15.75" customHeight="1" x14ac:dyDescent="0.2">
      <c r="A2161">
        <v>43343.72489769676</v>
      </c>
      <c r="B2161" t="s">
        <v>36</v>
      </c>
      <c r="C2161" t="s">
        <v>3883</v>
      </c>
      <c r="D2161">
        <v>44</v>
      </c>
      <c r="E2161" t="s">
        <v>3882</v>
      </c>
      <c r="F2161">
        <v>14</v>
      </c>
      <c r="G2161" s="4" t="s">
        <v>34</v>
      </c>
      <c r="H2161" t="s">
        <v>26</v>
      </c>
      <c r="I2161" t="s">
        <v>0</v>
      </c>
      <c r="K2161" t="s">
        <v>27</v>
      </c>
      <c r="L2161" t="s">
        <v>57</v>
      </c>
      <c r="M2161" t="s">
        <v>457</v>
      </c>
      <c r="N2161" t="s">
        <v>19</v>
      </c>
      <c r="O2161">
        <v>0</v>
      </c>
      <c r="P2161" t="s">
        <v>20</v>
      </c>
      <c r="Q2161" t="s">
        <v>21</v>
      </c>
      <c r="R2161" t="s">
        <v>2561</v>
      </c>
      <c r="S2161" t="s">
        <v>780</v>
      </c>
      <c r="U2161" t="s">
        <v>2561</v>
      </c>
      <c r="V2161">
        <v>43343</v>
      </c>
    </row>
    <row r="2162" spans="1:22" ht="15.75" customHeight="1" x14ac:dyDescent="0.2">
      <c r="A2162">
        <v>43343.726427094909</v>
      </c>
      <c r="B2162" t="s">
        <v>15</v>
      </c>
      <c r="C2162" t="s">
        <v>3884</v>
      </c>
      <c r="D2162">
        <v>21</v>
      </c>
      <c r="E2162" t="s">
        <v>3882</v>
      </c>
      <c r="F2162">
        <v>14</v>
      </c>
      <c r="G2162" s="4" t="s">
        <v>34</v>
      </c>
      <c r="H2162" t="s">
        <v>26</v>
      </c>
      <c r="I2162" t="s">
        <v>0</v>
      </c>
      <c r="K2162" t="s">
        <v>27</v>
      </c>
      <c r="L2162" t="s">
        <v>28</v>
      </c>
      <c r="M2162" t="s">
        <v>18</v>
      </c>
      <c r="N2162" t="s">
        <v>39</v>
      </c>
      <c r="O2162">
        <v>2000</v>
      </c>
      <c r="P2162" t="s">
        <v>20</v>
      </c>
      <c r="Q2162" t="s">
        <v>21</v>
      </c>
      <c r="R2162" t="s">
        <v>2561</v>
      </c>
      <c r="S2162" t="s">
        <v>780</v>
      </c>
      <c r="U2162" t="s">
        <v>2561</v>
      </c>
      <c r="V2162">
        <v>43343</v>
      </c>
    </row>
    <row r="2163" spans="1:22" ht="15.75" customHeight="1" x14ac:dyDescent="0.2">
      <c r="A2163">
        <v>43343.730416851853</v>
      </c>
      <c r="B2163" t="s">
        <v>15</v>
      </c>
      <c r="C2163" t="s">
        <v>3885</v>
      </c>
      <c r="D2163">
        <v>21</v>
      </c>
      <c r="E2163" t="s">
        <v>3882</v>
      </c>
      <c r="F2163">
        <v>14</v>
      </c>
      <c r="G2163" s="4" t="s">
        <v>34</v>
      </c>
      <c r="H2163" t="s">
        <v>26</v>
      </c>
      <c r="I2163" t="s">
        <v>0</v>
      </c>
      <c r="K2163" t="s">
        <v>27</v>
      </c>
      <c r="L2163" t="s">
        <v>28</v>
      </c>
      <c r="M2163" t="s">
        <v>18</v>
      </c>
      <c r="N2163" t="s">
        <v>39</v>
      </c>
      <c r="O2163">
        <v>2000</v>
      </c>
      <c r="P2163" t="s">
        <v>20</v>
      </c>
      <c r="Q2163" t="s">
        <v>21</v>
      </c>
      <c r="R2163" t="s">
        <v>2561</v>
      </c>
      <c r="S2163" t="s">
        <v>780</v>
      </c>
      <c r="U2163" t="s">
        <v>2561</v>
      </c>
      <c r="V2163">
        <v>43343</v>
      </c>
    </row>
    <row r="2164" spans="1:22" ht="15.75" customHeight="1" x14ac:dyDescent="0.2">
      <c r="A2164">
        <v>43343.732599479168</v>
      </c>
      <c r="B2164" t="s">
        <v>22</v>
      </c>
      <c r="C2164" t="s">
        <v>3886</v>
      </c>
      <c r="D2164">
        <v>18</v>
      </c>
      <c r="E2164" t="s">
        <v>3882</v>
      </c>
      <c r="F2164">
        <v>14</v>
      </c>
      <c r="G2164" s="4" t="s">
        <v>34</v>
      </c>
      <c r="H2164" t="s">
        <v>26</v>
      </c>
      <c r="I2164" t="s">
        <v>0</v>
      </c>
      <c r="K2164" t="s">
        <v>27</v>
      </c>
      <c r="L2164" t="s">
        <v>57</v>
      </c>
      <c r="M2164" t="s">
        <v>457</v>
      </c>
      <c r="N2164" t="s">
        <v>19</v>
      </c>
      <c r="O2164">
        <v>0</v>
      </c>
      <c r="P2164" t="s">
        <v>20</v>
      </c>
      <c r="Q2164" t="s">
        <v>21</v>
      </c>
      <c r="R2164" t="s">
        <v>2561</v>
      </c>
      <c r="S2164" t="s">
        <v>780</v>
      </c>
      <c r="U2164" t="s">
        <v>2561</v>
      </c>
      <c r="V2164">
        <v>43343</v>
      </c>
    </row>
    <row r="2165" spans="1:22" ht="15.75" customHeight="1" x14ac:dyDescent="0.2">
      <c r="A2165">
        <v>43343.734610312502</v>
      </c>
      <c r="B2165" t="s">
        <v>22</v>
      </c>
      <c r="C2165" t="s">
        <v>3887</v>
      </c>
      <c r="D2165">
        <v>21</v>
      </c>
      <c r="E2165" t="s">
        <v>3882</v>
      </c>
      <c r="F2165">
        <v>14</v>
      </c>
      <c r="G2165" s="4" t="s">
        <v>34</v>
      </c>
      <c r="H2165" t="s">
        <v>26</v>
      </c>
      <c r="I2165" t="s">
        <v>0</v>
      </c>
      <c r="K2165" t="s">
        <v>27</v>
      </c>
      <c r="L2165" t="s">
        <v>57</v>
      </c>
      <c r="M2165" t="s">
        <v>457</v>
      </c>
      <c r="N2165" t="s">
        <v>19</v>
      </c>
      <c r="O2165">
        <v>0</v>
      </c>
      <c r="P2165" t="s">
        <v>20</v>
      </c>
      <c r="Q2165" t="s">
        <v>21</v>
      </c>
      <c r="R2165" t="s">
        <v>2561</v>
      </c>
      <c r="S2165" t="s">
        <v>780</v>
      </c>
      <c r="U2165" t="s">
        <v>2561</v>
      </c>
      <c r="V2165">
        <v>43343</v>
      </c>
    </row>
    <row r="2166" spans="1:22" ht="15.75" customHeight="1" x14ac:dyDescent="0.2">
      <c r="A2166">
        <v>43343.737132453709</v>
      </c>
      <c r="B2166" t="s">
        <v>36</v>
      </c>
      <c r="C2166" t="s">
        <v>3888</v>
      </c>
      <c r="D2166">
        <v>80</v>
      </c>
      <c r="E2166">
        <v>110</v>
      </c>
      <c r="F2166">
        <v>14</v>
      </c>
      <c r="G2166" s="4" t="s">
        <v>34</v>
      </c>
      <c r="H2166" t="s">
        <v>26</v>
      </c>
      <c r="I2166" t="s">
        <v>0</v>
      </c>
      <c r="K2166" t="s">
        <v>27</v>
      </c>
      <c r="L2166" t="s">
        <v>57</v>
      </c>
      <c r="M2166" t="s">
        <v>457</v>
      </c>
      <c r="N2166" t="s">
        <v>19</v>
      </c>
      <c r="O2166">
        <v>0</v>
      </c>
      <c r="P2166" t="s">
        <v>20</v>
      </c>
      <c r="Q2166" t="s">
        <v>21</v>
      </c>
      <c r="R2166" t="s">
        <v>2561</v>
      </c>
      <c r="S2166" t="s">
        <v>780</v>
      </c>
      <c r="U2166" t="s">
        <v>2561</v>
      </c>
      <c r="V2166">
        <v>43343</v>
      </c>
    </row>
    <row r="2167" spans="1:22" ht="15.75" customHeight="1" x14ac:dyDescent="0.2">
      <c r="A2167">
        <v>43343.738671493054</v>
      </c>
      <c r="B2167" t="s">
        <v>15</v>
      </c>
      <c r="C2167" t="s">
        <v>3889</v>
      </c>
      <c r="D2167">
        <v>19</v>
      </c>
      <c r="E2167">
        <v>110</v>
      </c>
      <c r="F2167">
        <v>14</v>
      </c>
      <c r="G2167" s="4" t="s">
        <v>34</v>
      </c>
      <c r="H2167" t="s">
        <v>26</v>
      </c>
      <c r="I2167" t="s">
        <v>0</v>
      </c>
      <c r="K2167" t="s">
        <v>27</v>
      </c>
      <c r="L2167" t="s">
        <v>57</v>
      </c>
      <c r="M2167" t="s">
        <v>457</v>
      </c>
      <c r="N2167" t="s">
        <v>19</v>
      </c>
      <c r="O2167">
        <v>0</v>
      </c>
      <c r="P2167" t="s">
        <v>20</v>
      </c>
      <c r="Q2167" t="s">
        <v>21</v>
      </c>
      <c r="R2167" t="s">
        <v>2561</v>
      </c>
      <c r="S2167" t="s">
        <v>780</v>
      </c>
      <c r="U2167" t="s">
        <v>2561</v>
      </c>
      <c r="V2167">
        <v>43343</v>
      </c>
    </row>
    <row r="2168" spans="1:22" ht="15.75" customHeight="1" x14ac:dyDescent="0.2">
      <c r="A2168">
        <v>43343.899538032405</v>
      </c>
      <c r="B2168" t="s">
        <v>36</v>
      </c>
      <c r="C2168" t="s">
        <v>868</v>
      </c>
      <c r="D2168">
        <v>38</v>
      </c>
      <c r="E2168" t="s">
        <v>869</v>
      </c>
      <c r="F2168">
        <v>4</v>
      </c>
      <c r="G2168" s="4" t="s">
        <v>93</v>
      </c>
      <c r="H2168" t="s">
        <v>26</v>
      </c>
      <c r="I2168" t="s">
        <v>0</v>
      </c>
      <c r="K2168" t="s">
        <v>27</v>
      </c>
      <c r="L2168" t="s">
        <v>17</v>
      </c>
      <c r="M2168" t="s">
        <v>289</v>
      </c>
      <c r="N2168" t="s">
        <v>19</v>
      </c>
      <c r="O2168">
        <v>0</v>
      </c>
      <c r="P2168" t="s">
        <v>210</v>
      </c>
      <c r="Q2168" t="s">
        <v>21</v>
      </c>
      <c r="R2168" t="s">
        <v>628</v>
      </c>
      <c r="S2168" t="s">
        <v>1032</v>
      </c>
      <c r="U2168" t="s">
        <v>628</v>
      </c>
      <c r="V2168">
        <v>43343</v>
      </c>
    </row>
    <row r="2169" spans="1:22" ht="15.75" customHeight="1" x14ac:dyDescent="0.2">
      <c r="A2169">
        <v>43346.432811481485</v>
      </c>
      <c r="B2169" t="s">
        <v>15</v>
      </c>
      <c r="C2169" t="s">
        <v>3890</v>
      </c>
      <c r="D2169">
        <v>46</v>
      </c>
      <c r="E2169" t="s">
        <v>407</v>
      </c>
      <c r="F2169">
        <v>11</v>
      </c>
      <c r="G2169" t="s">
        <v>25</v>
      </c>
      <c r="H2169" t="s">
        <v>26</v>
      </c>
      <c r="I2169" t="s">
        <v>0</v>
      </c>
      <c r="K2169" t="s">
        <v>27</v>
      </c>
      <c r="L2169" t="s">
        <v>28</v>
      </c>
      <c r="M2169" t="s">
        <v>29</v>
      </c>
      <c r="N2169" t="s">
        <v>39</v>
      </c>
      <c r="O2169">
        <v>100</v>
      </c>
      <c r="P2169" t="s">
        <v>331</v>
      </c>
      <c r="Q2169" t="s">
        <v>21</v>
      </c>
      <c r="R2169" t="s">
        <v>46</v>
      </c>
      <c r="S2169" t="s">
        <v>3891</v>
      </c>
      <c r="U2169" t="s">
        <v>202</v>
      </c>
      <c r="V2169">
        <v>43309</v>
      </c>
    </row>
    <row r="2170" spans="1:22" ht="15.75" customHeight="1" x14ac:dyDescent="0.2">
      <c r="A2170">
        <v>43346.501282662037</v>
      </c>
      <c r="B2170" t="s">
        <v>15</v>
      </c>
      <c r="C2170" t="s">
        <v>3892</v>
      </c>
      <c r="D2170">
        <v>34</v>
      </c>
      <c r="E2170">
        <v>52</v>
      </c>
      <c r="F2170">
        <v>1</v>
      </c>
      <c r="G2170" s="4" t="s">
        <v>26</v>
      </c>
      <c r="H2170" t="s">
        <v>26</v>
      </c>
      <c r="I2170" t="s">
        <v>0</v>
      </c>
      <c r="K2170" t="s">
        <v>145</v>
      </c>
      <c r="L2170" t="s">
        <v>28</v>
      </c>
      <c r="M2170" t="s">
        <v>182</v>
      </c>
      <c r="N2170" t="s">
        <v>282</v>
      </c>
      <c r="O2170">
        <v>15000</v>
      </c>
      <c r="P2170" t="s">
        <v>213</v>
      </c>
      <c r="Q2170" t="s">
        <v>21</v>
      </c>
      <c r="R2170" t="s">
        <v>3892</v>
      </c>
      <c r="S2170" t="s">
        <v>1556</v>
      </c>
      <c r="U2170" t="s">
        <v>171</v>
      </c>
      <c r="V2170">
        <v>43346</v>
      </c>
    </row>
    <row r="2171" spans="1:22" ht="15.75" customHeight="1" x14ac:dyDescent="0.2">
      <c r="A2171">
        <v>43346.629208483791</v>
      </c>
      <c r="B2171" t="s">
        <v>36</v>
      </c>
      <c r="C2171" t="s">
        <v>1453</v>
      </c>
      <c r="D2171">
        <v>54</v>
      </c>
      <c r="E2171">
        <v>52</v>
      </c>
      <c r="F2171">
        <v>8</v>
      </c>
      <c r="G2171" s="4" t="s">
        <v>93</v>
      </c>
      <c r="H2171" t="s">
        <v>26</v>
      </c>
      <c r="I2171" t="s">
        <v>0</v>
      </c>
      <c r="K2171" t="s">
        <v>50</v>
      </c>
      <c r="L2171" t="s">
        <v>17</v>
      </c>
      <c r="M2171" t="s">
        <v>29</v>
      </c>
      <c r="N2171" t="s">
        <v>39</v>
      </c>
      <c r="O2171">
        <v>0</v>
      </c>
      <c r="P2171" t="s">
        <v>101</v>
      </c>
      <c r="Q2171" t="s">
        <v>21</v>
      </c>
      <c r="R2171" t="s">
        <v>3893</v>
      </c>
      <c r="S2171" t="s">
        <v>3894</v>
      </c>
      <c r="U2171" t="s">
        <v>3726</v>
      </c>
      <c r="V2171">
        <v>43346</v>
      </c>
    </row>
    <row r="2172" spans="1:22" ht="15.75" customHeight="1" x14ac:dyDescent="0.2">
      <c r="A2172">
        <v>43347.464610023148</v>
      </c>
      <c r="B2172" t="s">
        <v>15</v>
      </c>
      <c r="C2172" t="s">
        <v>3895</v>
      </c>
      <c r="D2172">
        <v>40</v>
      </c>
      <c r="E2172">
        <v>39</v>
      </c>
      <c r="F2172">
        <v>11</v>
      </c>
      <c r="G2172" t="s">
        <v>25</v>
      </c>
      <c r="H2172" t="s">
        <v>26</v>
      </c>
      <c r="I2172" t="s">
        <v>0</v>
      </c>
      <c r="K2172" t="s">
        <v>103</v>
      </c>
      <c r="L2172" t="s">
        <v>28</v>
      </c>
      <c r="M2172" t="s">
        <v>29</v>
      </c>
      <c r="N2172" t="s">
        <v>51</v>
      </c>
      <c r="O2172">
        <v>200</v>
      </c>
      <c r="P2172" t="s">
        <v>758</v>
      </c>
      <c r="Q2172" t="s">
        <v>21</v>
      </c>
      <c r="R2172" t="s">
        <v>48</v>
      </c>
      <c r="S2172" t="s">
        <v>3896</v>
      </c>
      <c r="U2172" t="s">
        <v>474</v>
      </c>
      <c r="V2172">
        <v>43309</v>
      </c>
    </row>
    <row r="2173" spans="1:22" ht="15.75" customHeight="1" x14ac:dyDescent="0.2">
      <c r="A2173">
        <v>43347.467042546297</v>
      </c>
      <c r="B2173" t="s">
        <v>15</v>
      </c>
      <c r="C2173" t="s">
        <v>3897</v>
      </c>
      <c r="D2173">
        <v>33</v>
      </c>
      <c r="E2173">
        <v>39</v>
      </c>
      <c r="F2173">
        <v>11</v>
      </c>
      <c r="G2173" t="s">
        <v>25</v>
      </c>
      <c r="H2173" t="s">
        <v>26</v>
      </c>
      <c r="I2173" t="s">
        <v>0</v>
      </c>
      <c r="K2173" t="s">
        <v>27</v>
      </c>
      <c r="L2173" t="s">
        <v>28</v>
      </c>
      <c r="M2173" t="s">
        <v>29</v>
      </c>
      <c r="N2173" t="s">
        <v>51</v>
      </c>
      <c r="O2173">
        <v>300</v>
      </c>
      <c r="P2173" t="s">
        <v>757</v>
      </c>
      <c r="Q2173" t="s">
        <v>21</v>
      </c>
      <c r="R2173" t="s">
        <v>932</v>
      </c>
      <c r="S2173" t="s">
        <v>2719</v>
      </c>
      <c r="U2173" t="s">
        <v>202</v>
      </c>
      <c r="V2173">
        <v>43309</v>
      </c>
    </row>
    <row r="2174" spans="1:22" ht="15.75" customHeight="1" x14ac:dyDescent="0.2">
      <c r="A2174">
        <v>43347.46904773148</v>
      </c>
      <c r="B2174" t="s">
        <v>15</v>
      </c>
      <c r="C2174" t="s">
        <v>3898</v>
      </c>
      <c r="D2174">
        <v>35</v>
      </c>
      <c r="E2174">
        <v>39</v>
      </c>
      <c r="F2174">
        <v>11</v>
      </c>
      <c r="G2174" t="s">
        <v>25</v>
      </c>
      <c r="H2174" t="s">
        <v>26</v>
      </c>
      <c r="I2174" t="s">
        <v>0</v>
      </c>
      <c r="K2174" t="s">
        <v>27</v>
      </c>
      <c r="L2174" t="s">
        <v>28</v>
      </c>
      <c r="M2174" t="s">
        <v>29</v>
      </c>
      <c r="N2174" t="s">
        <v>51</v>
      </c>
      <c r="O2174">
        <v>300</v>
      </c>
      <c r="P2174" t="s">
        <v>3899</v>
      </c>
      <c r="Q2174" t="s">
        <v>21</v>
      </c>
      <c r="R2174" t="s">
        <v>704</v>
      </c>
      <c r="S2174" t="s">
        <v>3891</v>
      </c>
      <c r="U2174" t="s">
        <v>171</v>
      </c>
      <c r="V2174">
        <v>43309</v>
      </c>
    </row>
    <row r="2175" spans="1:22" ht="15.75" customHeight="1" x14ac:dyDescent="0.2">
      <c r="A2175">
        <v>43347.470818425922</v>
      </c>
      <c r="B2175" t="s">
        <v>22</v>
      </c>
      <c r="C2175" t="s">
        <v>3900</v>
      </c>
      <c r="D2175">
        <v>40</v>
      </c>
      <c r="E2175">
        <v>79</v>
      </c>
      <c r="F2175">
        <v>11</v>
      </c>
      <c r="G2175" t="s">
        <v>25</v>
      </c>
      <c r="H2175" t="s">
        <v>26</v>
      </c>
      <c r="I2175" t="s">
        <v>0</v>
      </c>
      <c r="K2175" t="s">
        <v>103</v>
      </c>
      <c r="L2175" t="s">
        <v>28</v>
      </c>
      <c r="M2175" t="s">
        <v>29</v>
      </c>
      <c r="N2175" t="s">
        <v>51</v>
      </c>
      <c r="O2175">
        <v>200</v>
      </c>
      <c r="P2175" t="s">
        <v>328</v>
      </c>
      <c r="Q2175" t="s">
        <v>21</v>
      </c>
      <c r="R2175" t="s">
        <v>887</v>
      </c>
      <c r="S2175" t="s">
        <v>2660</v>
      </c>
      <c r="U2175" t="s">
        <v>171</v>
      </c>
      <c r="V2175">
        <v>43309</v>
      </c>
    </row>
    <row r="2176" spans="1:22" ht="15.75" customHeight="1" x14ac:dyDescent="0.2">
      <c r="A2176">
        <v>43347.480057303241</v>
      </c>
      <c r="B2176" t="s">
        <v>22</v>
      </c>
      <c r="C2176" t="s">
        <v>3901</v>
      </c>
      <c r="D2176">
        <v>42</v>
      </c>
      <c r="E2176">
        <v>50</v>
      </c>
      <c r="F2176">
        <v>11</v>
      </c>
      <c r="G2176" t="s">
        <v>25</v>
      </c>
      <c r="H2176" t="s">
        <v>26</v>
      </c>
      <c r="I2176" t="s">
        <v>0</v>
      </c>
      <c r="K2176" t="s">
        <v>50</v>
      </c>
      <c r="L2176" t="s">
        <v>28</v>
      </c>
      <c r="M2176" t="s">
        <v>29</v>
      </c>
      <c r="N2176" t="s">
        <v>39</v>
      </c>
      <c r="O2176">
        <v>200</v>
      </c>
      <c r="P2176" t="s">
        <v>3902</v>
      </c>
      <c r="Q2176" t="s">
        <v>21</v>
      </c>
      <c r="R2176" t="s">
        <v>46</v>
      </c>
      <c r="S2176" t="s">
        <v>2660</v>
      </c>
      <c r="U2176" t="s">
        <v>474</v>
      </c>
      <c r="V2176">
        <v>43309</v>
      </c>
    </row>
    <row r="2177" spans="1:22" ht="15.75" customHeight="1" x14ac:dyDescent="0.2">
      <c r="A2177">
        <v>43347.4814391088</v>
      </c>
      <c r="B2177" t="s">
        <v>22</v>
      </c>
      <c r="C2177" t="s">
        <v>3903</v>
      </c>
      <c r="D2177">
        <v>38</v>
      </c>
      <c r="E2177">
        <v>50</v>
      </c>
      <c r="F2177">
        <v>11</v>
      </c>
      <c r="G2177" t="s">
        <v>25</v>
      </c>
      <c r="H2177" t="s">
        <v>26</v>
      </c>
      <c r="I2177" t="s">
        <v>0</v>
      </c>
      <c r="K2177" t="s">
        <v>100</v>
      </c>
      <c r="L2177" t="s">
        <v>28</v>
      </c>
      <c r="M2177" t="s">
        <v>29</v>
      </c>
      <c r="N2177" t="s">
        <v>39</v>
      </c>
      <c r="O2177">
        <v>200</v>
      </c>
      <c r="P2177" t="s">
        <v>3899</v>
      </c>
      <c r="Q2177" t="s">
        <v>21</v>
      </c>
      <c r="R2177" t="s">
        <v>484</v>
      </c>
      <c r="S2177" t="s">
        <v>2660</v>
      </c>
      <c r="U2177" t="s">
        <v>171</v>
      </c>
      <c r="V2177">
        <v>43309</v>
      </c>
    </row>
    <row r="2178" spans="1:22" ht="15.75" customHeight="1" x14ac:dyDescent="0.2">
      <c r="A2178">
        <v>43347.482672615741</v>
      </c>
      <c r="B2178" t="s">
        <v>15</v>
      </c>
      <c r="C2178" t="s">
        <v>3904</v>
      </c>
      <c r="D2178">
        <v>28</v>
      </c>
      <c r="E2178">
        <v>50</v>
      </c>
      <c r="F2178">
        <v>11</v>
      </c>
      <c r="G2178" t="s">
        <v>25</v>
      </c>
      <c r="H2178" t="s">
        <v>26</v>
      </c>
      <c r="I2178" t="s">
        <v>0</v>
      </c>
      <c r="K2178" t="s">
        <v>50</v>
      </c>
      <c r="L2178" t="s">
        <v>28</v>
      </c>
      <c r="M2178" t="s">
        <v>29</v>
      </c>
      <c r="N2178" t="s">
        <v>51</v>
      </c>
      <c r="O2178">
        <v>300</v>
      </c>
      <c r="P2178" t="s">
        <v>757</v>
      </c>
      <c r="Q2178" t="s">
        <v>21</v>
      </c>
      <c r="R2178" t="s">
        <v>484</v>
      </c>
      <c r="S2178" t="s">
        <v>2719</v>
      </c>
      <c r="U2178" t="s">
        <v>202</v>
      </c>
      <c r="V2178">
        <v>43309</v>
      </c>
    </row>
    <row r="2179" spans="1:22" ht="15.75" customHeight="1" x14ac:dyDescent="0.2">
      <c r="A2179">
        <v>43347.484170219905</v>
      </c>
      <c r="B2179" t="s">
        <v>22</v>
      </c>
      <c r="C2179" t="s">
        <v>3905</v>
      </c>
      <c r="D2179">
        <v>18</v>
      </c>
      <c r="E2179">
        <v>50</v>
      </c>
      <c r="F2179">
        <v>11</v>
      </c>
      <c r="G2179" t="s">
        <v>25</v>
      </c>
      <c r="H2179" t="s">
        <v>26</v>
      </c>
      <c r="I2179" t="s">
        <v>0</v>
      </c>
      <c r="K2179" t="s">
        <v>50</v>
      </c>
      <c r="L2179" t="s">
        <v>28</v>
      </c>
      <c r="M2179" t="s">
        <v>29</v>
      </c>
      <c r="N2179" t="s">
        <v>51</v>
      </c>
      <c r="O2179">
        <v>300</v>
      </c>
      <c r="P2179" t="s">
        <v>757</v>
      </c>
      <c r="Q2179" t="s">
        <v>21</v>
      </c>
      <c r="R2179" t="s">
        <v>484</v>
      </c>
      <c r="S2179" t="s">
        <v>2660</v>
      </c>
      <c r="U2179" t="s">
        <v>193</v>
      </c>
      <c r="V2179">
        <v>43309</v>
      </c>
    </row>
    <row r="2180" spans="1:22" ht="15.75" customHeight="1" x14ac:dyDescent="0.2">
      <c r="A2180">
        <v>43347.544422962965</v>
      </c>
      <c r="B2180" t="s">
        <v>15</v>
      </c>
      <c r="C2180" t="s">
        <v>3906</v>
      </c>
      <c r="D2180">
        <v>76</v>
      </c>
      <c r="E2180">
        <v>145</v>
      </c>
      <c r="F2180">
        <v>4</v>
      </c>
      <c r="G2180" s="4" t="s">
        <v>93</v>
      </c>
      <c r="H2180" t="s">
        <v>26</v>
      </c>
      <c r="I2180" t="s">
        <v>0</v>
      </c>
      <c r="K2180" t="s">
        <v>27</v>
      </c>
      <c r="L2180" t="s">
        <v>57</v>
      </c>
      <c r="M2180" t="s">
        <v>457</v>
      </c>
      <c r="N2180" t="s">
        <v>19</v>
      </c>
      <c r="O2180">
        <v>0</v>
      </c>
      <c r="P2180" t="s">
        <v>20</v>
      </c>
      <c r="Q2180" t="s">
        <v>21</v>
      </c>
      <c r="R2180" t="s">
        <v>1031</v>
      </c>
      <c r="S2180" t="s">
        <v>1032</v>
      </c>
      <c r="U2180" t="s">
        <v>3907</v>
      </c>
      <c r="V2180">
        <v>43347</v>
      </c>
    </row>
    <row r="2181" spans="1:22" ht="15.75" customHeight="1" x14ac:dyDescent="0.2">
      <c r="A2181">
        <v>43347.547569016198</v>
      </c>
      <c r="B2181" t="s">
        <v>15</v>
      </c>
      <c r="C2181" t="s">
        <v>3908</v>
      </c>
      <c r="D2181">
        <v>32</v>
      </c>
      <c r="E2181">
        <v>5</v>
      </c>
      <c r="F2181">
        <v>5</v>
      </c>
      <c r="G2181" s="4" t="s">
        <v>786</v>
      </c>
      <c r="H2181" t="s">
        <v>26</v>
      </c>
      <c r="I2181" t="s">
        <v>0</v>
      </c>
      <c r="K2181" t="s">
        <v>1533</v>
      </c>
      <c r="L2181" t="s">
        <v>136</v>
      </c>
      <c r="M2181" t="s">
        <v>289</v>
      </c>
      <c r="N2181" t="s">
        <v>19</v>
      </c>
      <c r="O2181">
        <v>0</v>
      </c>
      <c r="P2181" t="s">
        <v>101</v>
      </c>
      <c r="Q2181" t="s">
        <v>21</v>
      </c>
      <c r="R2181" t="s">
        <v>2148</v>
      </c>
      <c r="S2181" t="s">
        <v>771</v>
      </c>
      <c r="U2181" t="s">
        <v>2054</v>
      </c>
      <c r="V2181">
        <v>43307</v>
      </c>
    </row>
    <row r="2182" spans="1:22" ht="15.75" customHeight="1" x14ac:dyDescent="0.2">
      <c r="A2182">
        <v>43347.593763888886</v>
      </c>
      <c r="B2182" t="s">
        <v>22</v>
      </c>
      <c r="C2182" t="s">
        <v>3909</v>
      </c>
      <c r="D2182">
        <v>35</v>
      </c>
      <c r="E2182">
        <v>147</v>
      </c>
      <c r="F2182">
        <v>11</v>
      </c>
      <c r="G2182" t="s">
        <v>25</v>
      </c>
      <c r="H2182" t="s">
        <v>26</v>
      </c>
      <c r="I2182" t="s">
        <v>0</v>
      </c>
      <c r="K2182" t="s">
        <v>27</v>
      </c>
      <c r="L2182" t="s">
        <v>28</v>
      </c>
      <c r="M2182" t="s">
        <v>29</v>
      </c>
      <c r="N2182" t="s">
        <v>39</v>
      </c>
      <c r="O2182">
        <v>0</v>
      </c>
      <c r="P2182" t="s">
        <v>71</v>
      </c>
      <c r="Q2182" t="s">
        <v>21</v>
      </c>
      <c r="R2182" t="s">
        <v>175</v>
      </c>
      <c r="S2182" t="s">
        <v>2719</v>
      </c>
      <c r="U2182" t="s">
        <v>202</v>
      </c>
      <c r="V2182">
        <v>43309</v>
      </c>
    </row>
    <row r="2183" spans="1:22" ht="15.75" customHeight="1" x14ac:dyDescent="0.2">
      <c r="A2183">
        <v>43347.595432442133</v>
      </c>
      <c r="B2183" t="s">
        <v>15</v>
      </c>
      <c r="C2183" t="s">
        <v>3910</v>
      </c>
      <c r="D2183">
        <v>35</v>
      </c>
      <c r="E2183">
        <v>68</v>
      </c>
      <c r="F2183">
        <v>11</v>
      </c>
      <c r="G2183" t="s">
        <v>25</v>
      </c>
      <c r="H2183" t="s">
        <v>26</v>
      </c>
      <c r="I2183" t="s">
        <v>0</v>
      </c>
      <c r="K2183" t="s">
        <v>27</v>
      </c>
      <c r="L2183" t="s">
        <v>28</v>
      </c>
      <c r="M2183" t="s">
        <v>29</v>
      </c>
      <c r="N2183" t="s">
        <v>51</v>
      </c>
      <c r="O2183">
        <v>500</v>
      </c>
      <c r="P2183" t="s">
        <v>341</v>
      </c>
      <c r="Q2183" t="s">
        <v>21</v>
      </c>
      <c r="R2183" t="s">
        <v>2748</v>
      </c>
      <c r="S2183" t="s">
        <v>2719</v>
      </c>
      <c r="U2183" t="s">
        <v>474</v>
      </c>
      <c r="V2183">
        <v>43309</v>
      </c>
    </row>
    <row r="2184" spans="1:22" ht="15.75" customHeight="1" x14ac:dyDescent="0.2">
      <c r="A2184">
        <v>43347.598785034723</v>
      </c>
      <c r="B2184" t="s">
        <v>15</v>
      </c>
      <c r="C2184" t="s">
        <v>3911</v>
      </c>
      <c r="D2184">
        <v>26</v>
      </c>
      <c r="E2184">
        <v>68</v>
      </c>
      <c r="F2184">
        <v>11</v>
      </c>
      <c r="G2184" t="s">
        <v>25</v>
      </c>
      <c r="H2184" t="s">
        <v>26</v>
      </c>
      <c r="I2184" t="s">
        <v>0</v>
      </c>
      <c r="K2184" t="s">
        <v>27</v>
      </c>
      <c r="L2184" t="s">
        <v>28</v>
      </c>
      <c r="M2184" t="s">
        <v>29</v>
      </c>
      <c r="N2184" t="s">
        <v>51</v>
      </c>
      <c r="O2184">
        <v>300</v>
      </c>
      <c r="P2184" t="s">
        <v>757</v>
      </c>
      <c r="Q2184" t="s">
        <v>21</v>
      </c>
      <c r="R2184" t="s">
        <v>704</v>
      </c>
      <c r="S2184" t="s">
        <v>2719</v>
      </c>
      <c r="U2184" t="s">
        <v>171</v>
      </c>
      <c r="V2184">
        <v>43309</v>
      </c>
    </row>
    <row r="2185" spans="1:22" ht="15.75" customHeight="1" x14ac:dyDescent="0.2">
      <c r="A2185">
        <v>43347.600348599539</v>
      </c>
      <c r="B2185" t="s">
        <v>15</v>
      </c>
      <c r="C2185" t="s">
        <v>3912</v>
      </c>
      <c r="D2185">
        <v>35</v>
      </c>
      <c r="E2185">
        <v>156</v>
      </c>
      <c r="F2185">
        <v>11</v>
      </c>
      <c r="G2185" t="s">
        <v>25</v>
      </c>
      <c r="H2185" t="s">
        <v>26</v>
      </c>
      <c r="I2185" t="s">
        <v>0</v>
      </c>
      <c r="K2185" t="s">
        <v>27</v>
      </c>
      <c r="L2185" t="s">
        <v>28</v>
      </c>
      <c r="M2185" t="s">
        <v>29</v>
      </c>
      <c r="N2185" t="s">
        <v>39</v>
      </c>
      <c r="O2185">
        <v>300</v>
      </c>
      <c r="P2185" t="s">
        <v>1559</v>
      </c>
      <c r="Q2185" t="s">
        <v>21</v>
      </c>
      <c r="R2185" t="s">
        <v>694</v>
      </c>
      <c r="S2185" t="s">
        <v>2660</v>
      </c>
      <c r="U2185" t="s">
        <v>202</v>
      </c>
      <c r="V2185">
        <v>43309</v>
      </c>
    </row>
    <row r="2186" spans="1:22" ht="15.75" customHeight="1" x14ac:dyDescent="0.2">
      <c r="A2186">
        <v>43347.601594039355</v>
      </c>
      <c r="B2186" t="s">
        <v>22</v>
      </c>
      <c r="C2186" t="s">
        <v>3913</v>
      </c>
      <c r="D2186">
        <v>29</v>
      </c>
      <c r="E2186">
        <v>156</v>
      </c>
      <c r="F2186">
        <v>11</v>
      </c>
      <c r="G2186" t="s">
        <v>25</v>
      </c>
      <c r="H2186" t="s">
        <v>26</v>
      </c>
      <c r="I2186" t="s">
        <v>0</v>
      </c>
      <c r="K2186" t="s">
        <v>27</v>
      </c>
      <c r="L2186" t="s">
        <v>28</v>
      </c>
      <c r="M2186" t="s">
        <v>29</v>
      </c>
      <c r="N2186" t="s">
        <v>39</v>
      </c>
      <c r="O2186">
        <v>200</v>
      </c>
      <c r="P2186" t="s">
        <v>341</v>
      </c>
      <c r="Q2186" t="s">
        <v>21</v>
      </c>
      <c r="R2186" t="s">
        <v>704</v>
      </c>
      <c r="S2186" t="s">
        <v>2719</v>
      </c>
      <c r="U2186" t="s">
        <v>193</v>
      </c>
      <c r="V2186">
        <v>43309</v>
      </c>
    </row>
    <row r="2187" spans="1:22" ht="15.75" customHeight="1" x14ac:dyDescent="0.2">
      <c r="A2187">
        <v>43347.603184803243</v>
      </c>
      <c r="B2187" t="s">
        <v>15</v>
      </c>
      <c r="C2187" t="s">
        <v>3914</v>
      </c>
      <c r="D2187">
        <v>31</v>
      </c>
      <c r="E2187">
        <v>156</v>
      </c>
      <c r="F2187">
        <v>11</v>
      </c>
      <c r="G2187" t="s">
        <v>25</v>
      </c>
      <c r="H2187" t="s">
        <v>26</v>
      </c>
      <c r="I2187" t="s">
        <v>0</v>
      </c>
      <c r="K2187" t="s">
        <v>103</v>
      </c>
      <c r="L2187" t="s">
        <v>28</v>
      </c>
      <c r="M2187" t="s">
        <v>29</v>
      </c>
      <c r="N2187" t="s">
        <v>51</v>
      </c>
      <c r="O2187">
        <v>200</v>
      </c>
      <c r="P2187" t="s">
        <v>324</v>
      </c>
      <c r="Q2187" t="s">
        <v>21</v>
      </c>
      <c r="R2187" t="s">
        <v>3915</v>
      </c>
      <c r="S2187" t="s">
        <v>2660</v>
      </c>
      <c r="U2187" t="s">
        <v>193</v>
      </c>
      <c r="V2187">
        <v>43309</v>
      </c>
    </row>
    <row r="2188" spans="1:22" ht="15.75" customHeight="1" x14ac:dyDescent="0.2">
      <c r="A2188">
        <v>43347.604671493056</v>
      </c>
      <c r="B2188" t="s">
        <v>36</v>
      </c>
      <c r="C2188" t="s">
        <v>3916</v>
      </c>
      <c r="D2188">
        <v>44</v>
      </c>
      <c r="E2188" t="s">
        <v>1455</v>
      </c>
      <c r="F2188">
        <v>11</v>
      </c>
      <c r="G2188" t="s">
        <v>25</v>
      </c>
      <c r="H2188" t="s">
        <v>26</v>
      </c>
      <c r="I2188" t="s">
        <v>0</v>
      </c>
      <c r="K2188" t="s">
        <v>27</v>
      </c>
      <c r="L2188" t="s">
        <v>28</v>
      </c>
      <c r="M2188" t="s">
        <v>87</v>
      </c>
      <c r="N2188" t="s">
        <v>51</v>
      </c>
      <c r="O2188">
        <v>500</v>
      </c>
      <c r="P2188" t="s">
        <v>2508</v>
      </c>
      <c r="Q2188" t="s">
        <v>21</v>
      </c>
      <c r="R2188" t="s">
        <v>887</v>
      </c>
      <c r="S2188" t="s">
        <v>2660</v>
      </c>
      <c r="U2188" t="s">
        <v>3917</v>
      </c>
      <c r="V2188">
        <v>43309</v>
      </c>
    </row>
    <row r="2189" spans="1:22" ht="15.75" customHeight="1" x14ac:dyDescent="0.2">
      <c r="A2189">
        <v>43347.606058252313</v>
      </c>
      <c r="B2189" t="s">
        <v>15</v>
      </c>
      <c r="C2189" t="s">
        <v>3918</v>
      </c>
      <c r="D2189">
        <v>21</v>
      </c>
      <c r="E2189" t="s">
        <v>1455</v>
      </c>
      <c r="F2189">
        <v>11</v>
      </c>
      <c r="G2189" t="s">
        <v>25</v>
      </c>
      <c r="H2189" t="s">
        <v>26</v>
      </c>
      <c r="I2189" t="s">
        <v>0</v>
      </c>
      <c r="K2189" t="s">
        <v>27</v>
      </c>
      <c r="L2189" t="s">
        <v>28</v>
      </c>
      <c r="M2189" t="s">
        <v>29</v>
      </c>
      <c r="N2189" t="s">
        <v>51</v>
      </c>
      <c r="O2189">
        <v>500</v>
      </c>
      <c r="P2189" t="s">
        <v>3919</v>
      </c>
      <c r="Q2189" t="s">
        <v>21</v>
      </c>
      <c r="R2189" t="s">
        <v>932</v>
      </c>
      <c r="S2189" t="s">
        <v>2660</v>
      </c>
      <c r="U2189" t="s">
        <v>903</v>
      </c>
      <c r="V2189">
        <v>43309</v>
      </c>
    </row>
    <row r="2190" spans="1:22" ht="15.75" customHeight="1" x14ac:dyDescent="0.2">
      <c r="A2190">
        <v>43347.611721446759</v>
      </c>
      <c r="B2190" t="s">
        <v>22</v>
      </c>
      <c r="C2190" t="s">
        <v>3920</v>
      </c>
      <c r="D2190">
        <v>18</v>
      </c>
      <c r="E2190" t="s">
        <v>697</v>
      </c>
      <c r="F2190">
        <v>11</v>
      </c>
      <c r="G2190" t="s">
        <v>25</v>
      </c>
      <c r="H2190" t="s">
        <v>26</v>
      </c>
      <c r="I2190" t="s">
        <v>0</v>
      </c>
      <c r="K2190" t="s">
        <v>293</v>
      </c>
      <c r="L2190" t="s">
        <v>57</v>
      </c>
      <c r="M2190" t="s">
        <v>457</v>
      </c>
      <c r="N2190" t="s">
        <v>19</v>
      </c>
      <c r="O2190">
        <v>0</v>
      </c>
      <c r="P2190" t="s">
        <v>2508</v>
      </c>
      <c r="Q2190" t="s">
        <v>21</v>
      </c>
      <c r="R2190" t="s">
        <v>46</v>
      </c>
      <c r="S2190" t="s">
        <v>2660</v>
      </c>
      <c r="U2190" t="s">
        <v>202</v>
      </c>
      <c r="V2190">
        <v>43309</v>
      </c>
    </row>
    <row r="2191" spans="1:22" ht="15.75" customHeight="1" x14ac:dyDescent="0.2">
      <c r="A2191">
        <v>43347.613107824072</v>
      </c>
      <c r="B2191" t="s">
        <v>36</v>
      </c>
      <c r="C2191" t="s">
        <v>3921</v>
      </c>
      <c r="D2191">
        <v>47</v>
      </c>
      <c r="E2191">
        <v>9</v>
      </c>
      <c r="F2191">
        <v>11</v>
      </c>
      <c r="G2191" t="s">
        <v>25</v>
      </c>
      <c r="H2191" t="s">
        <v>26</v>
      </c>
      <c r="I2191" t="s">
        <v>0</v>
      </c>
      <c r="K2191" t="s">
        <v>103</v>
      </c>
      <c r="L2191" t="s">
        <v>28</v>
      </c>
      <c r="M2191" t="s">
        <v>29</v>
      </c>
      <c r="N2191" t="s">
        <v>39</v>
      </c>
      <c r="O2191">
        <v>0</v>
      </c>
      <c r="P2191" t="s">
        <v>328</v>
      </c>
      <c r="Q2191" t="s">
        <v>21</v>
      </c>
      <c r="R2191" t="s">
        <v>48</v>
      </c>
      <c r="S2191" t="s">
        <v>2660</v>
      </c>
      <c r="U2191" t="s">
        <v>202</v>
      </c>
      <c r="V2191">
        <v>43309</v>
      </c>
    </row>
    <row r="2192" spans="1:22" ht="15.75" customHeight="1" x14ac:dyDescent="0.2">
      <c r="A2192">
        <v>43347.614884803239</v>
      </c>
      <c r="B2192" t="s">
        <v>36</v>
      </c>
      <c r="C2192" t="s">
        <v>3922</v>
      </c>
      <c r="D2192">
        <v>51</v>
      </c>
      <c r="E2192">
        <v>2</v>
      </c>
      <c r="F2192">
        <v>11</v>
      </c>
      <c r="G2192" t="s">
        <v>25</v>
      </c>
      <c r="H2192" t="s">
        <v>26</v>
      </c>
      <c r="I2192" t="s">
        <v>0</v>
      </c>
      <c r="K2192" t="s">
        <v>27</v>
      </c>
      <c r="L2192" t="s">
        <v>57</v>
      </c>
      <c r="M2192" t="s">
        <v>457</v>
      </c>
      <c r="N2192" t="s">
        <v>19</v>
      </c>
      <c r="O2192">
        <v>0</v>
      </c>
      <c r="P2192" t="s">
        <v>337</v>
      </c>
      <c r="Q2192" t="s">
        <v>21</v>
      </c>
      <c r="R2192" t="s">
        <v>46</v>
      </c>
      <c r="S2192" t="s">
        <v>2660</v>
      </c>
      <c r="U2192" t="s">
        <v>202</v>
      </c>
      <c r="V2192">
        <v>43309</v>
      </c>
    </row>
    <row r="2193" spans="1:22" ht="15.75" customHeight="1" x14ac:dyDescent="0.2">
      <c r="A2193">
        <v>43347.616326921299</v>
      </c>
      <c r="B2193" t="s">
        <v>15</v>
      </c>
      <c r="C2193" t="s">
        <v>3923</v>
      </c>
      <c r="D2193">
        <v>26</v>
      </c>
      <c r="E2193">
        <v>2</v>
      </c>
      <c r="F2193">
        <v>11</v>
      </c>
      <c r="G2193" t="s">
        <v>25</v>
      </c>
      <c r="H2193" t="s">
        <v>26</v>
      </c>
      <c r="I2193" t="s">
        <v>0</v>
      </c>
      <c r="K2193" t="s">
        <v>27</v>
      </c>
      <c r="L2193" t="s">
        <v>28</v>
      </c>
      <c r="M2193" t="s">
        <v>29</v>
      </c>
      <c r="N2193" t="s">
        <v>51</v>
      </c>
      <c r="O2193">
        <v>200</v>
      </c>
      <c r="P2193" t="s">
        <v>3924</v>
      </c>
      <c r="Q2193" t="s">
        <v>21</v>
      </c>
      <c r="R2193" t="s">
        <v>3925</v>
      </c>
      <c r="S2193" t="s">
        <v>2660</v>
      </c>
      <c r="U2193" t="s">
        <v>171</v>
      </c>
      <c r="V2193">
        <v>43309</v>
      </c>
    </row>
    <row r="2194" spans="1:22" ht="15.75" customHeight="1" x14ac:dyDescent="0.2">
      <c r="A2194">
        <v>43347.619272881944</v>
      </c>
      <c r="B2194" t="s">
        <v>22</v>
      </c>
      <c r="C2194" t="s">
        <v>3926</v>
      </c>
      <c r="D2194">
        <v>26</v>
      </c>
      <c r="E2194">
        <v>2</v>
      </c>
      <c r="F2194">
        <v>11</v>
      </c>
      <c r="G2194" t="s">
        <v>25</v>
      </c>
      <c r="H2194" t="s">
        <v>26</v>
      </c>
      <c r="I2194" t="s">
        <v>0</v>
      </c>
      <c r="K2194" t="s">
        <v>27</v>
      </c>
      <c r="L2194" t="s">
        <v>28</v>
      </c>
      <c r="M2194" t="s">
        <v>29</v>
      </c>
      <c r="N2194" t="s">
        <v>51</v>
      </c>
      <c r="O2194">
        <v>300</v>
      </c>
      <c r="P2194" t="s">
        <v>644</v>
      </c>
      <c r="Q2194" t="s">
        <v>21</v>
      </c>
      <c r="R2194" t="s">
        <v>704</v>
      </c>
      <c r="S2194" t="s">
        <v>2719</v>
      </c>
      <c r="U2194" t="s">
        <v>171</v>
      </c>
      <c r="V2194">
        <v>43309</v>
      </c>
    </row>
    <row r="2195" spans="1:22" ht="15.75" customHeight="1" x14ac:dyDescent="0.2">
      <c r="A2195">
        <v>43347.620552719905</v>
      </c>
      <c r="B2195" t="s">
        <v>15</v>
      </c>
      <c r="C2195" t="s">
        <v>3927</v>
      </c>
      <c r="D2195">
        <v>52</v>
      </c>
      <c r="E2195">
        <v>9</v>
      </c>
      <c r="F2195">
        <v>11</v>
      </c>
      <c r="G2195" t="s">
        <v>25</v>
      </c>
      <c r="H2195" t="s">
        <v>26</v>
      </c>
      <c r="I2195" t="s">
        <v>0</v>
      </c>
      <c r="K2195" t="s">
        <v>27</v>
      </c>
      <c r="L2195" t="s">
        <v>28</v>
      </c>
      <c r="M2195" t="s">
        <v>29</v>
      </c>
      <c r="N2195" t="s">
        <v>39</v>
      </c>
      <c r="O2195">
        <v>380</v>
      </c>
      <c r="P2195" t="s">
        <v>757</v>
      </c>
      <c r="Q2195" t="s">
        <v>21</v>
      </c>
      <c r="R2195" t="s">
        <v>613</v>
      </c>
      <c r="S2195" t="s">
        <v>2719</v>
      </c>
      <c r="U2195" t="s">
        <v>193</v>
      </c>
      <c r="V2195">
        <v>43309</v>
      </c>
    </row>
    <row r="2196" spans="1:22" ht="15.75" customHeight="1" x14ac:dyDescent="0.2">
      <c r="A2196">
        <v>43347.62447815972</v>
      </c>
      <c r="B2196" t="s">
        <v>15</v>
      </c>
      <c r="C2196" t="s">
        <v>3928</v>
      </c>
      <c r="D2196">
        <v>23</v>
      </c>
      <c r="E2196">
        <v>95</v>
      </c>
      <c r="F2196">
        <v>11</v>
      </c>
      <c r="G2196" t="s">
        <v>25</v>
      </c>
      <c r="H2196" t="s">
        <v>26</v>
      </c>
      <c r="I2196" t="s">
        <v>0</v>
      </c>
      <c r="K2196" t="s">
        <v>27</v>
      </c>
      <c r="L2196" t="s">
        <v>28</v>
      </c>
      <c r="M2196" t="s">
        <v>29</v>
      </c>
      <c r="N2196" t="s">
        <v>39</v>
      </c>
      <c r="O2196">
        <v>500</v>
      </c>
      <c r="P2196" t="s">
        <v>1559</v>
      </c>
      <c r="Q2196" t="s">
        <v>21</v>
      </c>
      <c r="R2196" t="s">
        <v>3929</v>
      </c>
      <c r="S2196" t="s">
        <v>2719</v>
      </c>
      <c r="U2196" t="s">
        <v>202</v>
      </c>
      <c r="V2196">
        <v>43309</v>
      </c>
    </row>
    <row r="2197" spans="1:22" ht="15.75" customHeight="1" x14ac:dyDescent="0.2">
      <c r="A2197">
        <v>43347.625774479166</v>
      </c>
      <c r="B2197" t="s">
        <v>15</v>
      </c>
      <c r="C2197" t="s">
        <v>3930</v>
      </c>
      <c r="D2197">
        <v>21</v>
      </c>
      <c r="E2197">
        <v>95</v>
      </c>
      <c r="F2197">
        <v>11</v>
      </c>
      <c r="G2197" t="s">
        <v>25</v>
      </c>
      <c r="H2197" t="s">
        <v>26</v>
      </c>
      <c r="I2197" t="s">
        <v>0</v>
      </c>
      <c r="K2197" t="s">
        <v>293</v>
      </c>
      <c r="L2197" t="s">
        <v>28</v>
      </c>
      <c r="M2197" t="s">
        <v>29</v>
      </c>
      <c r="N2197" t="s">
        <v>39</v>
      </c>
      <c r="O2197">
        <v>600</v>
      </c>
      <c r="P2197" t="s">
        <v>758</v>
      </c>
      <c r="Q2197" t="s">
        <v>21</v>
      </c>
      <c r="R2197" t="s">
        <v>46</v>
      </c>
      <c r="S2197" t="s">
        <v>2660</v>
      </c>
      <c r="U2197" t="s">
        <v>474</v>
      </c>
      <c r="V2197">
        <v>43309</v>
      </c>
    </row>
    <row r="2198" spans="1:22" ht="15.75" customHeight="1" x14ac:dyDescent="0.2">
      <c r="A2198">
        <v>43347.627377129626</v>
      </c>
      <c r="B2198" t="s">
        <v>36</v>
      </c>
      <c r="C2198" t="s">
        <v>3931</v>
      </c>
      <c r="D2198">
        <v>54</v>
      </c>
      <c r="E2198" t="s">
        <v>978</v>
      </c>
      <c r="F2198">
        <v>11</v>
      </c>
      <c r="G2198" t="s">
        <v>25</v>
      </c>
      <c r="H2198" t="s">
        <v>26</v>
      </c>
      <c r="I2198" t="s">
        <v>0</v>
      </c>
      <c r="K2198" t="s">
        <v>27</v>
      </c>
      <c r="L2198" t="s">
        <v>57</v>
      </c>
      <c r="M2198" t="s">
        <v>457</v>
      </c>
      <c r="N2198" t="s">
        <v>19</v>
      </c>
      <c r="O2198">
        <v>0</v>
      </c>
      <c r="P2198" t="s">
        <v>341</v>
      </c>
      <c r="Q2198" t="s">
        <v>21</v>
      </c>
      <c r="R2198" t="s">
        <v>3932</v>
      </c>
      <c r="S2198" t="s">
        <v>2660</v>
      </c>
      <c r="U2198" t="s">
        <v>171</v>
      </c>
      <c r="V2198">
        <v>43309</v>
      </c>
    </row>
    <row r="2199" spans="1:22" ht="15.75" customHeight="1" x14ac:dyDescent="0.2">
      <c r="A2199">
        <v>43347.62859320602</v>
      </c>
      <c r="B2199" t="s">
        <v>15</v>
      </c>
      <c r="C2199" t="s">
        <v>3933</v>
      </c>
      <c r="D2199">
        <v>59</v>
      </c>
      <c r="E2199" t="s">
        <v>978</v>
      </c>
      <c r="F2199">
        <v>11</v>
      </c>
      <c r="G2199" t="s">
        <v>25</v>
      </c>
      <c r="H2199" t="s">
        <v>26</v>
      </c>
      <c r="I2199" t="s">
        <v>0</v>
      </c>
      <c r="K2199" t="s">
        <v>27</v>
      </c>
      <c r="L2199" t="s">
        <v>28</v>
      </c>
      <c r="M2199" t="s">
        <v>289</v>
      </c>
      <c r="N2199" t="s">
        <v>19</v>
      </c>
      <c r="O2199">
        <v>0</v>
      </c>
      <c r="P2199" t="s">
        <v>328</v>
      </c>
      <c r="Q2199" t="s">
        <v>21</v>
      </c>
      <c r="R2199" t="s">
        <v>3925</v>
      </c>
      <c r="S2199" t="s">
        <v>2660</v>
      </c>
      <c r="U2199" t="s">
        <v>1680</v>
      </c>
      <c r="V2199">
        <v>43309</v>
      </c>
    </row>
    <row r="2200" spans="1:22" ht="15.75" customHeight="1" x14ac:dyDescent="0.2">
      <c r="A2200">
        <v>43347.761230659722</v>
      </c>
      <c r="B2200" t="s">
        <v>36</v>
      </c>
      <c r="C2200" t="s">
        <v>2903</v>
      </c>
      <c r="D2200">
        <v>53</v>
      </c>
      <c r="E2200" t="s">
        <v>281</v>
      </c>
      <c r="F2200">
        <v>3</v>
      </c>
      <c r="G2200" s="4" t="s">
        <v>93</v>
      </c>
      <c r="H2200" t="s">
        <v>26</v>
      </c>
      <c r="I2200" t="s">
        <v>0</v>
      </c>
      <c r="K2200" t="s">
        <v>16</v>
      </c>
      <c r="L2200" t="s">
        <v>57</v>
      </c>
      <c r="M2200" t="s">
        <v>457</v>
      </c>
      <c r="N2200" t="s">
        <v>19</v>
      </c>
      <c r="O2200">
        <v>0</v>
      </c>
      <c r="P2200" t="s">
        <v>20</v>
      </c>
      <c r="Q2200" t="s">
        <v>21</v>
      </c>
      <c r="R2200" t="s">
        <v>2903</v>
      </c>
      <c r="S2200" t="s">
        <v>3579</v>
      </c>
      <c r="U2200" t="s">
        <v>3574</v>
      </c>
      <c r="V2200">
        <v>43347</v>
      </c>
    </row>
    <row r="2201" spans="1:22" ht="15.75" customHeight="1" x14ac:dyDescent="0.2">
      <c r="A2201">
        <v>43348.385088275463</v>
      </c>
      <c r="B2201" t="s">
        <v>36</v>
      </c>
      <c r="C2201" t="s">
        <v>3934</v>
      </c>
      <c r="D2201">
        <v>61</v>
      </c>
      <c r="E2201" t="s">
        <v>3935</v>
      </c>
      <c r="F2201">
        <v>3</v>
      </c>
      <c r="G2201" s="4" t="s">
        <v>34</v>
      </c>
      <c r="H2201" t="s">
        <v>26</v>
      </c>
      <c r="I2201" t="s">
        <v>0</v>
      </c>
      <c r="K2201" t="s">
        <v>27</v>
      </c>
      <c r="L2201" t="s">
        <v>57</v>
      </c>
      <c r="M2201" t="s">
        <v>457</v>
      </c>
      <c r="N2201" t="s">
        <v>19</v>
      </c>
      <c r="O2201">
        <v>0</v>
      </c>
      <c r="P2201" t="s">
        <v>20</v>
      </c>
      <c r="Q2201" t="s">
        <v>21</v>
      </c>
      <c r="R2201" t="s">
        <v>2561</v>
      </c>
      <c r="S2201" t="s">
        <v>780</v>
      </c>
      <c r="U2201" t="s">
        <v>2561</v>
      </c>
      <c r="V2201">
        <v>43348</v>
      </c>
    </row>
    <row r="2202" spans="1:22" ht="15.75" customHeight="1" x14ac:dyDescent="0.2">
      <c r="A2202">
        <v>43348.387973067132</v>
      </c>
      <c r="B2202" t="s">
        <v>22</v>
      </c>
      <c r="C2202" t="s">
        <v>3936</v>
      </c>
      <c r="D2202">
        <v>20</v>
      </c>
      <c r="E2202" t="s">
        <v>3935</v>
      </c>
      <c r="F2202">
        <v>3</v>
      </c>
      <c r="G2202" s="4" t="s">
        <v>34</v>
      </c>
      <c r="H2202" t="s">
        <v>26</v>
      </c>
      <c r="I2202" t="s">
        <v>0</v>
      </c>
      <c r="K2202" t="s">
        <v>27</v>
      </c>
      <c r="L2202" t="s">
        <v>57</v>
      </c>
      <c r="M2202" t="s">
        <v>457</v>
      </c>
      <c r="N2202" t="s">
        <v>19</v>
      </c>
      <c r="O2202">
        <v>0</v>
      </c>
      <c r="P2202" t="s">
        <v>20</v>
      </c>
      <c r="Q2202" t="s">
        <v>21</v>
      </c>
      <c r="R2202" t="s">
        <v>2561</v>
      </c>
      <c r="S2202" t="s">
        <v>780</v>
      </c>
      <c r="U2202" t="s">
        <v>2561</v>
      </c>
      <c r="V2202">
        <v>43348</v>
      </c>
    </row>
    <row r="2203" spans="1:22" ht="15.75" customHeight="1" x14ac:dyDescent="0.2">
      <c r="A2203">
        <v>43348.389810312496</v>
      </c>
      <c r="B2203" t="s">
        <v>22</v>
      </c>
      <c r="C2203" t="s">
        <v>3937</v>
      </c>
      <c r="D2203">
        <v>34</v>
      </c>
      <c r="E2203" t="s">
        <v>3935</v>
      </c>
      <c r="F2203">
        <v>3</v>
      </c>
      <c r="G2203" s="4" t="s">
        <v>34</v>
      </c>
      <c r="H2203" t="s">
        <v>26</v>
      </c>
      <c r="I2203" t="s">
        <v>0</v>
      </c>
      <c r="K2203" t="s">
        <v>27</v>
      </c>
      <c r="L2203" t="s">
        <v>57</v>
      </c>
      <c r="M2203" t="s">
        <v>457</v>
      </c>
      <c r="N2203" t="s">
        <v>19</v>
      </c>
      <c r="O2203">
        <v>0</v>
      </c>
      <c r="P2203" t="s">
        <v>20</v>
      </c>
      <c r="Q2203" t="s">
        <v>21</v>
      </c>
      <c r="R2203" t="s">
        <v>2561</v>
      </c>
      <c r="S2203" t="s">
        <v>780</v>
      </c>
      <c r="U2203" t="s">
        <v>2561</v>
      </c>
      <c r="V2203">
        <v>43348</v>
      </c>
    </row>
    <row r="2204" spans="1:22" ht="15.75" customHeight="1" x14ac:dyDescent="0.2">
      <c r="A2204">
        <v>43348.391339814814</v>
      </c>
      <c r="B2204" t="s">
        <v>15</v>
      </c>
      <c r="C2204" t="s">
        <v>3938</v>
      </c>
      <c r="D2204">
        <v>45</v>
      </c>
      <c r="E2204" t="s">
        <v>3939</v>
      </c>
      <c r="F2204">
        <v>3</v>
      </c>
      <c r="G2204" s="4" t="s">
        <v>34</v>
      </c>
      <c r="H2204" t="s">
        <v>26</v>
      </c>
      <c r="I2204" t="s">
        <v>0</v>
      </c>
      <c r="K2204" t="s">
        <v>27</v>
      </c>
      <c r="L2204" t="s">
        <v>28</v>
      </c>
      <c r="M2204" t="s">
        <v>18</v>
      </c>
      <c r="N2204" t="s">
        <v>39</v>
      </c>
      <c r="O2204">
        <v>1500</v>
      </c>
      <c r="P2204" t="s">
        <v>294</v>
      </c>
      <c r="Q2204" t="s">
        <v>21</v>
      </c>
      <c r="R2204" t="s">
        <v>2561</v>
      </c>
      <c r="S2204" t="s">
        <v>780</v>
      </c>
      <c r="U2204" t="s">
        <v>2561</v>
      </c>
      <c r="V2204">
        <v>43348</v>
      </c>
    </row>
    <row r="2205" spans="1:22" ht="15.75" customHeight="1" x14ac:dyDescent="0.2">
      <c r="A2205">
        <v>43348.392444814817</v>
      </c>
      <c r="B2205" t="s">
        <v>15</v>
      </c>
      <c r="C2205" t="s">
        <v>3940</v>
      </c>
      <c r="D2205">
        <v>24</v>
      </c>
      <c r="E2205" t="s">
        <v>3939</v>
      </c>
      <c r="F2205">
        <v>3</v>
      </c>
      <c r="G2205" s="4" t="s">
        <v>34</v>
      </c>
      <c r="H2205" t="s">
        <v>26</v>
      </c>
      <c r="I2205" t="s">
        <v>0</v>
      </c>
      <c r="K2205" t="s">
        <v>27</v>
      </c>
      <c r="L2205" t="s">
        <v>57</v>
      </c>
      <c r="M2205" t="s">
        <v>457</v>
      </c>
      <c r="N2205" t="s">
        <v>39</v>
      </c>
      <c r="O2205">
        <v>0</v>
      </c>
      <c r="P2205" t="s">
        <v>20</v>
      </c>
      <c r="Q2205" t="s">
        <v>21</v>
      </c>
      <c r="R2205" t="s">
        <v>2561</v>
      </c>
      <c r="S2205" t="s">
        <v>780</v>
      </c>
      <c r="U2205" t="s">
        <v>2561</v>
      </c>
      <c r="V2205">
        <v>43348</v>
      </c>
    </row>
    <row r="2206" spans="1:22" ht="15.75" customHeight="1" x14ac:dyDescent="0.2">
      <c r="A2206">
        <v>43348.393547222222</v>
      </c>
      <c r="B2206" t="s">
        <v>15</v>
      </c>
      <c r="C2206" t="s">
        <v>3941</v>
      </c>
      <c r="D2206">
        <v>22</v>
      </c>
      <c r="E2206" t="s">
        <v>3939</v>
      </c>
      <c r="F2206">
        <v>3</v>
      </c>
      <c r="G2206" s="4" t="s">
        <v>34</v>
      </c>
      <c r="H2206" t="s">
        <v>26</v>
      </c>
      <c r="I2206" t="s">
        <v>0</v>
      </c>
      <c r="K2206" t="s">
        <v>27</v>
      </c>
      <c r="L2206" t="s">
        <v>57</v>
      </c>
      <c r="M2206" t="s">
        <v>457</v>
      </c>
      <c r="N2206" t="s">
        <v>19</v>
      </c>
      <c r="O2206">
        <v>0</v>
      </c>
      <c r="P2206" t="s">
        <v>20</v>
      </c>
      <c r="Q2206" t="s">
        <v>21</v>
      </c>
      <c r="R2206" t="s">
        <v>2561</v>
      </c>
      <c r="S2206" t="s">
        <v>780</v>
      </c>
      <c r="U2206" t="s">
        <v>2561</v>
      </c>
      <c r="V2206">
        <v>43348</v>
      </c>
    </row>
    <row r="2207" spans="1:22" ht="15.75" customHeight="1" x14ac:dyDescent="0.2">
      <c r="A2207">
        <v>43348.394701331017</v>
      </c>
      <c r="B2207" t="s">
        <v>36</v>
      </c>
      <c r="C2207" t="s">
        <v>3942</v>
      </c>
      <c r="D2207">
        <v>68</v>
      </c>
      <c r="E2207">
        <v>133</v>
      </c>
      <c r="F2207">
        <v>3</v>
      </c>
      <c r="G2207" s="4" t="s">
        <v>34</v>
      </c>
      <c r="H2207" t="s">
        <v>26</v>
      </c>
      <c r="I2207" t="s">
        <v>0</v>
      </c>
      <c r="K2207" t="s">
        <v>27</v>
      </c>
      <c r="L2207" t="s">
        <v>57</v>
      </c>
      <c r="M2207" t="s">
        <v>457</v>
      </c>
      <c r="N2207" t="s">
        <v>19</v>
      </c>
      <c r="O2207">
        <v>0</v>
      </c>
      <c r="P2207" t="s">
        <v>20</v>
      </c>
      <c r="Q2207" t="s">
        <v>21</v>
      </c>
      <c r="R2207" t="s">
        <v>2561</v>
      </c>
      <c r="S2207" t="s">
        <v>780</v>
      </c>
      <c r="U2207" t="s">
        <v>2561</v>
      </c>
      <c r="V2207">
        <v>43348</v>
      </c>
    </row>
    <row r="2208" spans="1:22" ht="15.75" customHeight="1" x14ac:dyDescent="0.2">
      <c r="A2208">
        <v>43348.395808414352</v>
      </c>
      <c r="B2208" t="s">
        <v>15</v>
      </c>
      <c r="C2208" t="s">
        <v>3943</v>
      </c>
      <c r="D2208">
        <v>50</v>
      </c>
      <c r="E2208" t="s">
        <v>3944</v>
      </c>
      <c r="F2208">
        <v>3</v>
      </c>
      <c r="G2208" s="4" t="s">
        <v>34</v>
      </c>
      <c r="H2208" t="s">
        <v>26</v>
      </c>
      <c r="I2208" t="s">
        <v>0</v>
      </c>
      <c r="K2208" t="s">
        <v>27</v>
      </c>
      <c r="L2208" t="s">
        <v>57</v>
      </c>
      <c r="M2208" t="s">
        <v>457</v>
      </c>
      <c r="N2208" t="s">
        <v>19</v>
      </c>
      <c r="O2208">
        <v>0</v>
      </c>
      <c r="P2208" t="s">
        <v>20</v>
      </c>
      <c r="Q2208" t="s">
        <v>21</v>
      </c>
      <c r="R2208" t="s">
        <v>2561</v>
      </c>
      <c r="S2208" t="s">
        <v>780</v>
      </c>
      <c r="U2208" t="s">
        <v>2561</v>
      </c>
      <c r="V2208">
        <v>43348</v>
      </c>
    </row>
    <row r="2209" spans="1:22" ht="15.75" customHeight="1" x14ac:dyDescent="0.2">
      <c r="A2209">
        <v>43348.396835671301</v>
      </c>
      <c r="B2209" t="s">
        <v>36</v>
      </c>
      <c r="C2209" t="s">
        <v>3945</v>
      </c>
      <c r="D2209">
        <v>45</v>
      </c>
      <c r="E2209" t="s">
        <v>3944</v>
      </c>
      <c r="F2209">
        <v>3</v>
      </c>
      <c r="G2209" s="4" t="s">
        <v>34</v>
      </c>
      <c r="H2209" t="s">
        <v>26</v>
      </c>
      <c r="I2209" t="s">
        <v>0</v>
      </c>
      <c r="K2209" t="s">
        <v>27</v>
      </c>
      <c r="L2209" t="s">
        <v>57</v>
      </c>
      <c r="M2209" t="s">
        <v>457</v>
      </c>
      <c r="N2209" t="s">
        <v>19</v>
      </c>
      <c r="O2209">
        <v>0</v>
      </c>
      <c r="P2209" t="s">
        <v>20</v>
      </c>
      <c r="Q2209" t="s">
        <v>21</v>
      </c>
      <c r="R2209" t="s">
        <v>2561</v>
      </c>
      <c r="S2209" t="s">
        <v>780</v>
      </c>
      <c r="U2209" t="s">
        <v>2561</v>
      </c>
      <c r="V2209">
        <v>43348</v>
      </c>
    </row>
    <row r="2210" spans="1:22" ht="15.75" customHeight="1" x14ac:dyDescent="0.2">
      <c r="A2210">
        <v>43348.398829675927</v>
      </c>
      <c r="B2210" t="s">
        <v>22</v>
      </c>
      <c r="C2210" t="s">
        <v>3946</v>
      </c>
      <c r="D2210">
        <v>25</v>
      </c>
      <c r="E2210" t="s">
        <v>3944</v>
      </c>
      <c r="F2210">
        <v>3</v>
      </c>
      <c r="G2210" s="4" t="s">
        <v>34</v>
      </c>
      <c r="H2210" t="s">
        <v>26</v>
      </c>
      <c r="I2210" t="s">
        <v>0</v>
      </c>
      <c r="K2210" t="s">
        <v>27</v>
      </c>
      <c r="L2210" t="s">
        <v>57</v>
      </c>
      <c r="M2210" t="s">
        <v>457</v>
      </c>
      <c r="N2210" t="s">
        <v>19</v>
      </c>
      <c r="O2210">
        <v>0</v>
      </c>
      <c r="P2210" t="s">
        <v>20</v>
      </c>
      <c r="Q2210" t="s">
        <v>21</v>
      </c>
      <c r="R2210" t="s">
        <v>2561</v>
      </c>
      <c r="S2210" t="s">
        <v>780</v>
      </c>
      <c r="U2210" t="s">
        <v>2561</v>
      </c>
      <c r="V2210">
        <v>43348</v>
      </c>
    </row>
    <row r="2211" spans="1:22" ht="15.75" customHeight="1" x14ac:dyDescent="0.2">
      <c r="A2211">
        <v>43348.400719988422</v>
      </c>
      <c r="B2211" t="s">
        <v>22</v>
      </c>
      <c r="C2211" t="s">
        <v>3947</v>
      </c>
      <c r="D2211">
        <v>19</v>
      </c>
      <c r="E2211" t="s">
        <v>3944</v>
      </c>
      <c r="F2211">
        <v>3</v>
      </c>
      <c r="G2211" s="4" t="s">
        <v>34</v>
      </c>
      <c r="H2211" t="s">
        <v>26</v>
      </c>
      <c r="I2211" t="s">
        <v>0</v>
      </c>
      <c r="K2211" t="s">
        <v>27</v>
      </c>
      <c r="L2211" t="s">
        <v>57</v>
      </c>
      <c r="M2211" t="s">
        <v>457</v>
      </c>
      <c r="N2211" t="s">
        <v>19</v>
      </c>
      <c r="O2211">
        <v>0</v>
      </c>
      <c r="P2211" t="s">
        <v>20</v>
      </c>
      <c r="Q2211" t="s">
        <v>21</v>
      </c>
      <c r="R2211" t="s">
        <v>2561</v>
      </c>
      <c r="S2211" t="s">
        <v>780</v>
      </c>
      <c r="U2211" t="s">
        <v>2561</v>
      </c>
      <c r="V2211">
        <v>43348</v>
      </c>
    </row>
    <row r="2212" spans="1:22" ht="15.75" customHeight="1" x14ac:dyDescent="0.2">
      <c r="A2212">
        <v>43348.402566064819</v>
      </c>
      <c r="B2212" t="s">
        <v>36</v>
      </c>
      <c r="C2212" t="s">
        <v>3948</v>
      </c>
      <c r="D2212">
        <v>52</v>
      </c>
      <c r="E2212" t="s">
        <v>3949</v>
      </c>
      <c r="F2212">
        <v>3</v>
      </c>
      <c r="G2212" s="4" t="s">
        <v>34</v>
      </c>
      <c r="H2212" t="s">
        <v>26</v>
      </c>
      <c r="I2212" t="s">
        <v>0</v>
      </c>
      <c r="K2212" t="s">
        <v>27</v>
      </c>
      <c r="L2212" t="s">
        <v>57</v>
      </c>
      <c r="M2212" t="s">
        <v>457</v>
      </c>
      <c r="N2212" t="s">
        <v>19</v>
      </c>
      <c r="O2212">
        <v>0</v>
      </c>
      <c r="P2212" t="s">
        <v>20</v>
      </c>
      <c r="Q2212" t="s">
        <v>21</v>
      </c>
      <c r="R2212" t="s">
        <v>2561</v>
      </c>
      <c r="S2212" t="s">
        <v>780</v>
      </c>
      <c r="U2212" t="s">
        <v>2561</v>
      </c>
      <c r="V2212">
        <v>43348</v>
      </c>
    </row>
    <row r="2213" spans="1:22" ht="15.75" customHeight="1" x14ac:dyDescent="0.2">
      <c r="A2213">
        <v>43348.403690694446</v>
      </c>
      <c r="B2213" t="s">
        <v>15</v>
      </c>
      <c r="C2213" t="s">
        <v>3950</v>
      </c>
      <c r="D2213">
        <v>48</v>
      </c>
      <c r="E2213" t="s">
        <v>3949</v>
      </c>
      <c r="F2213">
        <v>3</v>
      </c>
      <c r="G2213" s="4" t="s">
        <v>34</v>
      </c>
      <c r="H2213" t="s">
        <v>26</v>
      </c>
      <c r="I2213" t="s">
        <v>0</v>
      </c>
      <c r="K2213" t="s">
        <v>27</v>
      </c>
      <c r="L2213" t="s">
        <v>28</v>
      </c>
      <c r="M2213" t="s">
        <v>18</v>
      </c>
      <c r="N2213" t="s">
        <v>39</v>
      </c>
      <c r="O2213">
        <v>1500</v>
      </c>
      <c r="P2213" t="s">
        <v>20</v>
      </c>
      <c r="Q2213" t="s">
        <v>21</v>
      </c>
      <c r="R2213" t="s">
        <v>2561</v>
      </c>
      <c r="S2213" t="s">
        <v>780</v>
      </c>
      <c r="U2213" t="s">
        <v>2561</v>
      </c>
      <c r="V2213">
        <v>43348</v>
      </c>
    </row>
    <row r="2214" spans="1:22" ht="15.75" customHeight="1" x14ac:dyDescent="0.2">
      <c r="A2214">
        <v>43348.405075509261</v>
      </c>
      <c r="B2214" t="s">
        <v>22</v>
      </c>
      <c r="C2214" t="s">
        <v>3951</v>
      </c>
      <c r="D2214">
        <v>37</v>
      </c>
      <c r="E2214" t="s">
        <v>3952</v>
      </c>
      <c r="F2214">
        <v>3</v>
      </c>
      <c r="G2214" s="4" t="s">
        <v>34</v>
      </c>
      <c r="H2214" t="s">
        <v>26</v>
      </c>
      <c r="I2214" t="s">
        <v>0</v>
      </c>
      <c r="K2214" t="s">
        <v>27</v>
      </c>
      <c r="L2214" t="s">
        <v>57</v>
      </c>
      <c r="M2214" t="s">
        <v>457</v>
      </c>
      <c r="N2214" t="s">
        <v>19</v>
      </c>
      <c r="O2214">
        <v>0</v>
      </c>
      <c r="P2214" t="s">
        <v>20</v>
      </c>
      <c r="Q2214" t="s">
        <v>21</v>
      </c>
      <c r="R2214" t="s">
        <v>2561</v>
      </c>
      <c r="S2214" t="s">
        <v>780</v>
      </c>
      <c r="U2214" t="s">
        <v>2561</v>
      </c>
      <c r="V2214">
        <v>43348</v>
      </c>
    </row>
    <row r="2215" spans="1:22" ht="15.75" customHeight="1" x14ac:dyDescent="0.2">
      <c r="A2215">
        <v>43348.406315509259</v>
      </c>
      <c r="B2215" t="s">
        <v>22</v>
      </c>
      <c r="C2215" t="s">
        <v>3953</v>
      </c>
      <c r="D2215">
        <v>19</v>
      </c>
      <c r="E2215" t="s">
        <v>3952</v>
      </c>
      <c r="F2215">
        <v>3</v>
      </c>
      <c r="G2215" s="4" t="s">
        <v>34</v>
      </c>
      <c r="H2215" t="s">
        <v>26</v>
      </c>
      <c r="I2215" t="s">
        <v>0</v>
      </c>
      <c r="K2215" t="s">
        <v>27</v>
      </c>
      <c r="L2215" t="s">
        <v>57</v>
      </c>
      <c r="M2215" t="s">
        <v>457</v>
      </c>
      <c r="N2215" t="s">
        <v>19</v>
      </c>
      <c r="O2215">
        <v>0</v>
      </c>
      <c r="P2215" t="s">
        <v>20</v>
      </c>
      <c r="Q2215" t="s">
        <v>21</v>
      </c>
      <c r="R2215" t="s">
        <v>2561</v>
      </c>
      <c r="S2215" t="s">
        <v>780</v>
      </c>
      <c r="U2215" t="s">
        <v>2561</v>
      </c>
      <c r="V2215">
        <v>43348</v>
      </c>
    </row>
    <row r="2216" spans="1:22" ht="15.75" customHeight="1" x14ac:dyDescent="0.2">
      <c r="A2216">
        <v>43348.407798055559</v>
      </c>
      <c r="B2216" t="s">
        <v>15</v>
      </c>
      <c r="C2216" t="s">
        <v>3954</v>
      </c>
      <c r="D2216">
        <v>46</v>
      </c>
      <c r="E2216" t="s">
        <v>470</v>
      </c>
      <c r="F2216">
        <v>3</v>
      </c>
      <c r="G2216" s="4" t="s">
        <v>34</v>
      </c>
      <c r="H2216" t="s">
        <v>26</v>
      </c>
      <c r="I2216" t="s">
        <v>0</v>
      </c>
      <c r="K2216" t="s">
        <v>27</v>
      </c>
      <c r="L2216" t="s">
        <v>28</v>
      </c>
      <c r="M2216" t="s">
        <v>18</v>
      </c>
      <c r="N2216" t="s">
        <v>39</v>
      </c>
      <c r="O2216">
        <v>1500</v>
      </c>
      <c r="P2216" t="s">
        <v>20</v>
      </c>
      <c r="Q2216" t="s">
        <v>21</v>
      </c>
      <c r="R2216" t="s">
        <v>2561</v>
      </c>
      <c r="S2216" t="s">
        <v>780</v>
      </c>
      <c r="U2216" t="s">
        <v>2561</v>
      </c>
      <c r="V2216">
        <v>43348</v>
      </c>
    </row>
    <row r="2217" spans="1:22" ht="15.75" customHeight="1" x14ac:dyDescent="0.2">
      <c r="A2217">
        <v>43348.408930185185</v>
      </c>
      <c r="B2217" t="s">
        <v>36</v>
      </c>
      <c r="C2217" t="s">
        <v>3955</v>
      </c>
      <c r="D2217">
        <v>40</v>
      </c>
      <c r="E2217" t="s">
        <v>470</v>
      </c>
      <c r="F2217">
        <v>3</v>
      </c>
      <c r="G2217" s="4" t="s">
        <v>34</v>
      </c>
      <c r="H2217" t="s">
        <v>26</v>
      </c>
      <c r="I2217" t="s">
        <v>0</v>
      </c>
      <c r="K2217" t="s">
        <v>27</v>
      </c>
      <c r="L2217" t="s">
        <v>57</v>
      </c>
      <c r="M2217" t="s">
        <v>457</v>
      </c>
      <c r="N2217" t="s">
        <v>19</v>
      </c>
      <c r="O2217">
        <v>0</v>
      </c>
      <c r="P2217" t="s">
        <v>20</v>
      </c>
      <c r="Q2217" t="s">
        <v>21</v>
      </c>
      <c r="R2217" t="s">
        <v>2561</v>
      </c>
      <c r="S2217" t="s">
        <v>780</v>
      </c>
      <c r="U2217" t="s">
        <v>2561</v>
      </c>
      <c r="V2217">
        <v>43348</v>
      </c>
    </row>
    <row r="2218" spans="1:22" ht="15.75" customHeight="1" x14ac:dyDescent="0.2">
      <c r="A2218">
        <v>43348.410592060187</v>
      </c>
      <c r="B2218" t="s">
        <v>15</v>
      </c>
      <c r="C2218" t="s">
        <v>3956</v>
      </c>
      <c r="D2218">
        <v>21</v>
      </c>
      <c r="E2218" t="s">
        <v>470</v>
      </c>
      <c r="F2218">
        <v>3</v>
      </c>
      <c r="G2218" s="4" t="s">
        <v>34</v>
      </c>
      <c r="H2218" t="s">
        <v>26</v>
      </c>
      <c r="I2218" t="s">
        <v>0</v>
      </c>
      <c r="K2218" t="s">
        <v>27</v>
      </c>
      <c r="L2218" t="s">
        <v>28</v>
      </c>
      <c r="M2218" t="s">
        <v>18</v>
      </c>
      <c r="N2218" t="s">
        <v>39</v>
      </c>
      <c r="O2218">
        <v>1200</v>
      </c>
      <c r="P2218" t="s">
        <v>20</v>
      </c>
      <c r="Q2218" t="s">
        <v>21</v>
      </c>
      <c r="R2218" t="s">
        <v>2561</v>
      </c>
      <c r="S2218" t="s">
        <v>780</v>
      </c>
      <c r="U2218" t="s">
        <v>2561</v>
      </c>
      <c r="V2218">
        <v>43348</v>
      </c>
    </row>
    <row r="2219" spans="1:22" ht="15.75" customHeight="1" x14ac:dyDescent="0.2">
      <c r="A2219">
        <v>43348.417949409719</v>
      </c>
      <c r="B2219" t="s">
        <v>22</v>
      </c>
      <c r="C2219" t="s">
        <v>3957</v>
      </c>
      <c r="D2219">
        <v>20</v>
      </c>
      <c r="E2219" t="s">
        <v>470</v>
      </c>
      <c r="F2219">
        <v>3</v>
      </c>
      <c r="G2219" s="4" t="s">
        <v>34</v>
      </c>
      <c r="H2219" t="s">
        <v>26</v>
      </c>
      <c r="I2219" t="s">
        <v>0</v>
      </c>
      <c r="K2219" t="s">
        <v>27</v>
      </c>
      <c r="L2219" t="s">
        <v>57</v>
      </c>
      <c r="M2219" t="s">
        <v>457</v>
      </c>
      <c r="N2219" t="s">
        <v>19</v>
      </c>
      <c r="O2219">
        <v>0</v>
      </c>
      <c r="P2219" t="s">
        <v>20</v>
      </c>
      <c r="Q2219" t="s">
        <v>21</v>
      </c>
      <c r="R2219" t="s">
        <v>2561</v>
      </c>
      <c r="S2219" t="s">
        <v>780</v>
      </c>
      <c r="U2219" t="s">
        <v>2561</v>
      </c>
      <c r="V2219">
        <v>43348</v>
      </c>
    </row>
    <row r="2220" spans="1:22" ht="15.75" customHeight="1" x14ac:dyDescent="0.2">
      <c r="A2220">
        <v>43348.419332812497</v>
      </c>
      <c r="B2220" t="s">
        <v>22</v>
      </c>
      <c r="C2220" t="s">
        <v>3958</v>
      </c>
      <c r="D2220">
        <v>60</v>
      </c>
      <c r="E2220" t="s">
        <v>470</v>
      </c>
      <c r="F2220">
        <v>3</v>
      </c>
      <c r="G2220" s="4" t="s">
        <v>34</v>
      </c>
      <c r="H2220" t="s">
        <v>26</v>
      </c>
      <c r="I2220" t="s">
        <v>0</v>
      </c>
      <c r="K2220" t="s">
        <v>27</v>
      </c>
      <c r="L2220" t="s">
        <v>57</v>
      </c>
      <c r="M2220" t="s">
        <v>457</v>
      </c>
      <c r="N2220" t="s">
        <v>19</v>
      </c>
      <c r="O2220">
        <v>0</v>
      </c>
      <c r="P2220" t="s">
        <v>20</v>
      </c>
      <c r="Q2220" t="s">
        <v>21</v>
      </c>
      <c r="R2220" t="s">
        <v>2561</v>
      </c>
      <c r="S2220" t="s">
        <v>780</v>
      </c>
      <c r="U2220" t="s">
        <v>2561</v>
      </c>
      <c r="V2220">
        <v>43348</v>
      </c>
    </row>
    <row r="2221" spans="1:22" ht="15.75" customHeight="1" x14ac:dyDescent="0.2">
      <c r="A2221">
        <v>43348.421000173606</v>
      </c>
      <c r="B2221" t="s">
        <v>36</v>
      </c>
      <c r="C2221" t="s">
        <v>3959</v>
      </c>
      <c r="D2221">
        <v>45</v>
      </c>
      <c r="E2221" t="s">
        <v>3960</v>
      </c>
      <c r="F2221">
        <v>3</v>
      </c>
      <c r="G2221" s="4" t="s">
        <v>34</v>
      </c>
      <c r="H2221" t="s">
        <v>26</v>
      </c>
      <c r="I2221" t="s">
        <v>0</v>
      </c>
      <c r="K2221" t="s">
        <v>27</v>
      </c>
      <c r="L2221" t="s">
        <v>57</v>
      </c>
      <c r="M2221" t="s">
        <v>457</v>
      </c>
      <c r="N2221" t="s">
        <v>19</v>
      </c>
      <c r="O2221">
        <v>0</v>
      </c>
      <c r="P2221" t="s">
        <v>20</v>
      </c>
      <c r="Q2221" t="s">
        <v>21</v>
      </c>
      <c r="R2221" t="s">
        <v>2561</v>
      </c>
      <c r="S2221" t="s">
        <v>780</v>
      </c>
      <c r="U2221" t="s">
        <v>2561</v>
      </c>
      <c r="V2221">
        <v>43348</v>
      </c>
    </row>
    <row r="2222" spans="1:22" ht="15.75" customHeight="1" x14ac:dyDescent="0.2">
      <c r="A2222">
        <v>43348.422713402775</v>
      </c>
      <c r="B2222" t="s">
        <v>15</v>
      </c>
      <c r="C2222" t="s">
        <v>3961</v>
      </c>
      <c r="D2222">
        <v>42</v>
      </c>
      <c r="E2222" t="s">
        <v>3960</v>
      </c>
      <c r="F2222">
        <v>3</v>
      </c>
      <c r="G2222" s="4" t="s">
        <v>34</v>
      </c>
      <c r="H2222" t="s">
        <v>26</v>
      </c>
      <c r="I2222" t="s">
        <v>0</v>
      </c>
      <c r="K2222" t="s">
        <v>27</v>
      </c>
      <c r="L2222" t="s">
        <v>28</v>
      </c>
      <c r="M2222" t="s">
        <v>18</v>
      </c>
      <c r="N2222" t="s">
        <v>39</v>
      </c>
      <c r="O2222">
        <v>1200</v>
      </c>
      <c r="P2222" t="s">
        <v>20</v>
      </c>
      <c r="Q2222" t="s">
        <v>21</v>
      </c>
      <c r="R2222" t="s">
        <v>2561</v>
      </c>
      <c r="S2222" t="s">
        <v>780</v>
      </c>
      <c r="U2222" t="s">
        <v>2561</v>
      </c>
      <c r="V2222">
        <v>43348</v>
      </c>
    </row>
    <row r="2223" spans="1:22" ht="15.75" customHeight="1" x14ac:dyDescent="0.2">
      <c r="A2223">
        <v>43348.424018611113</v>
      </c>
      <c r="B2223" t="s">
        <v>15</v>
      </c>
      <c r="C2223" t="s">
        <v>3962</v>
      </c>
      <c r="D2223">
        <v>28</v>
      </c>
      <c r="E2223" t="s">
        <v>3960</v>
      </c>
      <c r="F2223">
        <v>3</v>
      </c>
      <c r="G2223" s="4" t="s">
        <v>34</v>
      </c>
      <c r="H2223" t="s">
        <v>26</v>
      </c>
      <c r="I2223" t="s">
        <v>0</v>
      </c>
      <c r="K2223" t="s">
        <v>27</v>
      </c>
      <c r="L2223" t="s">
        <v>57</v>
      </c>
      <c r="M2223" t="s">
        <v>457</v>
      </c>
      <c r="N2223" t="s">
        <v>19</v>
      </c>
      <c r="O2223">
        <v>0</v>
      </c>
      <c r="P2223" t="s">
        <v>20</v>
      </c>
      <c r="Q2223" t="s">
        <v>21</v>
      </c>
      <c r="R2223" t="s">
        <v>2561</v>
      </c>
      <c r="S2223" t="s">
        <v>780</v>
      </c>
      <c r="U2223" t="s">
        <v>2561</v>
      </c>
      <c r="V2223">
        <v>43348</v>
      </c>
    </row>
    <row r="2224" spans="1:22" ht="15.75" customHeight="1" x14ac:dyDescent="0.2">
      <c r="A2224">
        <v>43348.425273541667</v>
      </c>
      <c r="B2224" t="s">
        <v>15</v>
      </c>
      <c r="C2224" t="s">
        <v>3963</v>
      </c>
      <c r="D2224">
        <v>26</v>
      </c>
      <c r="E2224" t="s">
        <v>3960</v>
      </c>
      <c r="F2224">
        <v>3</v>
      </c>
      <c r="G2224" s="4" t="s">
        <v>34</v>
      </c>
      <c r="H2224" t="s">
        <v>26</v>
      </c>
      <c r="I2224" t="s">
        <v>0</v>
      </c>
      <c r="K2224" t="s">
        <v>27</v>
      </c>
      <c r="L2224" t="s">
        <v>57</v>
      </c>
      <c r="M2224" t="s">
        <v>457</v>
      </c>
      <c r="N2224" t="s">
        <v>19</v>
      </c>
      <c r="O2224">
        <v>0</v>
      </c>
      <c r="P2224" t="s">
        <v>20</v>
      </c>
      <c r="Q2224" t="s">
        <v>21</v>
      </c>
      <c r="R2224" t="s">
        <v>2561</v>
      </c>
      <c r="S2224" t="s">
        <v>780</v>
      </c>
      <c r="U2224" t="s">
        <v>2561</v>
      </c>
      <c r="V2224">
        <v>43348</v>
      </c>
    </row>
    <row r="2225" spans="1:22" ht="15.75" customHeight="1" x14ac:dyDescent="0.2">
      <c r="A2225">
        <v>43348.428147847226</v>
      </c>
      <c r="B2225" t="s">
        <v>22</v>
      </c>
      <c r="C2225" t="s">
        <v>3964</v>
      </c>
      <c r="D2225">
        <v>17</v>
      </c>
      <c r="E2225" t="s">
        <v>3960</v>
      </c>
      <c r="F2225">
        <v>3</v>
      </c>
      <c r="G2225" s="4" t="s">
        <v>34</v>
      </c>
      <c r="H2225" t="s">
        <v>26</v>
      </c>
      <c r="I2225" t="s">
        <v>0</v>
      </c>
      <c r="K2225" t="s">
        <v>27</v>
      </c>
      <c r="L2225" t="s">
        <v>57</v>
      </c>
      <c r="M2225" t="s">
        <v>457</v>
      </c>
      <c r="N2225" t="s">
        <v>19</v>
      </c>
      <c r="O2225">
        <v>0</v>
      </c>
      <c r="P2225" t="s">
        <v>20</v>
      </c>
      <c r="Q2225" t="s">
        <v>21</v>
      </c>
      <c r="R2225" t="s">
        <v>2561</v>
      </c>
      <c r="S2225" t="s">
        <v>780</v>
      </c>
      <c r="U2225" t="s">
        <v>2561</v>
      </c>
      <c r="V2225">
        <v>43348</v>
      </c>
    </row>
    <row r="2226" spans="1:22" ht="15.75" customHeight="1" x14ac:dyDescent="0.2">
      <c r="A2226">
        <v>43348.433171493059</v>
      </c>
      <c r="B2226" t="s">
        <v>15</v>
      </c>
      <c r="C2226" t="s">
        <v>3965</v>
      </c>
      <c r="D2226">
        <v>75</v>
      </c>
      <c r="E2226" t="s">
        <v>3966</v>
      </c>
      <c r="F2226">
        <v>3</v>
      </c>
      <c r="G2226" s="4" t="s">
        <v>34</v>
      </c>
      <c r="H2226" t="s">
        <v>26</v>
      </c>
      <c r="I2226" t="s">
        <v>0</v>
      </c>
      <c r="K2226" t="s">
        <v>27</v>
      </c>
      <c r="L2226" t="s">
        <v>17</v>
      </c>
      <c r="M2226" t="s">
        <v>18</v>
      </c>
      <c r="N2226" t="s">
        <v>19</v>
      </c>
      <c r="O2226">
        <v>1200</v>
      </c>
      <c r="P2226" t="s">
        <v>20</v>
      </c>
      <c r="Q2226" t="s">
        <v>21</v>
      </c>
      <c r="R2226" t="s">
        <v>2561</v>
      </c>
      <c r="S2226" t="s">
        <v>780</v>
      </c>
      <c r="U2226" t="s">
        <v>2561</v>
      </c>
      <c r="V2226">
        <v>43348</v>
      </c>
    </row>
    <row r="2227" spans="1:22" ht="15.75" customHeight="1" x14ac:dyDescent="0.2">
      <c r="A2227">
        <v>43348.4364078125</v>
      </c>
      <c r="B2227" t="s">
        <v>36</v>
      </c>
      <c r="C2227" t="s">
        <v>3967</v>
      </c>
      <c r="D2227">
        <v>73</v>
      </c>
      <c r="E2227" t="s">
        <v>3966</v>
      </c>
      <c r="F2227">
        <v>3</v>
      </c>
      <c r="G2227" s="4" t="s">
        <v>34</v>
      </c>
      <c r="H2227" t="s">
        <v>26</v>
      </c>
      <c r="I2227" t="s">
        <v>0</v>
      </c>
      <c r="K2227" t="s">
        <v>27</v>
      </c>
      <c r="L2227" t="s">
        <v>57</v>
      </c>
      <c r="M2227" t="s">
        <v>457</v>
      </c>
      <c r="N2227" t="s">
        <v>19</v>
      </c>
      <c r="O2227">
        <v>0</v>
      </c>
      <c r="P2227" t="s">
        <v>20</v>
      </c>
      <c r="Q2227" t="s">
        <v>21</v>
      </c>
      <c r="R2227" t="s">
        <v>2561</v>
      </c>
      <c r="S2227" t="s">
        <v>780</v>
      </c>
      <c r="U2227" t="s">
        <v>2561</v>
      </c>
      <c r="V2227">
        <v>43348</v>
      </c>
    </row>
    <row r="2228" spans="1:22" ht="15.75" customHeight="1" x14ac:dyDescent="0.2">
      <c r="A2228">
        <v>43348.440051030091</v>
      </c>
      <c r="B2228" t="s">
        <v>15</v>
      </c>
      <c r="C2228" t="s">
        <v>3968</v>
      </c>
      <c r="D2228">
        <v>42</v>
      </c>
      <c r="E2228" t="s">
        <v>3966</v>
      </c>
      <c r="F2228">
        <v>3</v>
      </c>
      <c r="G2228" s="4" t="s">
        <v>34</v>
      </c>
      <c r="H2228" t="s">
        <v>26</v>
      </c>
      <c r="I2228" t="s">
        <v>0</v>
      </c>
      <c r="K2228" t="s">
        <v>27</v>
      </c>
      <c r="L2228" t="s">
        <v>28</v>
      </c>
      <c r="M2228" t="s">
        <v>18</v>
      </c>
      <c r="N2228" t="s">
        <v>39</v>
      </c>
      <c r="O2228">
        <v>1500</v>
      </c>
      <c r="P2228" t="s">
        <v>20</v>
      </c>
      <c r="Q2228" t="s">
        <v>21</v>
      </c>
      <c r="R2228" t="s">
        <v>2561</v>
      </c>
      <c r="S2228" t="s">
        <v>780</v>
      </c>
      <c r="U2228" t="s">
        <v>2561</v>
      </c>
      <c r="V2228">
        <v>43348</v>
      </c>
    </row>
    <row r="2229" spans="1:22" ht="15.75" customHeight="1" x14ac:dyDescent="0.2">
      <c r="A2229">
        <v>43348.442030763894</v>
      </c>
      <c r="B2229" t="s">
        <v>36</v>
      </c>
      <c r="C2229" t="s">
        <v>3969</v>
      </c>
      <c r="D2229">
        <v>35</v>
      </c>
      <c r="E2229" t="s">
        <v>3966</v>
      </c>
      <c r="F2229">
        <v>3</v>
      </c>
      <c r="G2229" s="4" t="s">
        <v>34</v>
      </c>
      <c r="H2229" t="s">
        <v>26</v>
      </c>
      <c r="I2229" t="s">
        <v>0</v>
      </c>
      <c r="K2229" t="s">
        <v>27</v>
      </c>
      <c r="L2229" t="s">
        <v>57</v>
      </c>
      <c r="M2229" t="s">
        <v>457</v>
      </c>
      <c r="N2229" t="s">
        <v>19</v>
      </c>
      <c r="O2229">
        <v>0</v>
      </c>
      <c r="P2229" t="s">
        <v>20</v>
      </c>
      <c r="Q2229" t="s">
        <v>21</v>
      </c>
      <c r="R2229" t="s">
        <v>2561</v>
      </c>
      <c r="S2229" t="s">
        <v>780</v>
      </c>
      <c r="U2229" t="s">
        <v>2561</v>
      </c>
      <c r="V2229">
        <v>43348</v>
      </c>
    </row>
    <row r="2230" spans="1:22" ht="15.75" customHeight="1" x14ac:dyDescent="0.2">
      <c r="A2230">
        <v>43348.443381504629</v>
      </c>
      <c r="B2230" t="s">
        <v>36</v>
      </c>
      <c r="C2230" t="s">
        <v>3970</v>
      </c>
      <c r="D2230">
        <v>53</v>
      </c>
      <c r="E2230" t="s">
        <v>3971</v>
      </c>
      <c r="F2230">
        <v>3</v>
      </c>
      <c r="G2230" s="4" t="s">
        <v>34</v>
      </c>
      <c r="H2230" t="s">
        <v>26</v>
      </c>
      <c r="I2230" t="s">
        <v>0</v>
      </c>
      <c r="K2230" t="s">
        <v>27</v>
      </c>
      <c r="L2230" t="s">
        <v>57</v>
      </c>
      <c r="M2230" t="s">
        <v>457</v>
      </c>
      <c r="N2230" t="s">
        <v>19</v>
      </c>
      <c r="O2230">
        <v>0</v>
      </c>
      <c r="P2230" t="s">
        <v>20</v>
      </c>
      <c r="Q2230" t="s">
        <v>21</v>
      </c>
      <c r="R2230" t="s">
        <v>2561</v>
      </c>
      <c r="S2230" t="s">
        <v>780</v>
      </c>
      <c r="U2230" t="s">
        <v>2561</v>
      </c>
      <c r="V2230">
        <v>43348</v>
      </c>
    </row>
    <row r="2231" spans="1:22" ht="15.75" customHeight="1" x14ac:dyDescent="0.2">
      <c r="A2231">
        <v>43348.444524837963</v>
      </c>
      <c r="B2231" t="s">
        <v>15</v>
      </c>
      <c r="C2231" t="s">
        <v>3972</v>
      </c>
      <c r="D2231">
        <v>29</v>
      </c>
      <c r="E2231" t="s">
        <v>3971</v>
      </c>
      <c r="F2231">
        <v>3</v>
      </c>
      <c r="G2231" s="4" t="s">
        <v>34</v>
      </c>
      <c r="H2231" t="s">
        <v>26</v>
      </c>
      <c r="I2231" t="s">
        <v>0</v>
      </c>
      <c r="K2231" t="s">
        <v>27</v>
      </c>
      <c r="L2231" t="s">
        <v>57</v>
      </c>
      <c r="M2231" t="s">
        <v>457</v>
      </c>
      <c r="N2231" t="s">
        <v>19</v>
      </c>
      <c r="O2231">
        <v>0</v>
      </c>
      <c r="P2231" t="s">
        <v>20</v>
      </c>
      <c r="Q2231" t="s">
        <v>21</v>
      </c>
      <c r="R2231" t="s">
        <v>2561</v>
      </c>
      <c r="S2231" t="s">
        <v>780</v>
      </c>
      <c r="U2231" t="s">
        <v>2561</v>
      </c>
      <c r="V2231">
        <v>43348</v>
      </c>
    </row>
    <row r="2232" spans="1:22" ht="15.75" customHeight="1" x14ac:dyDescent="0.2">
      <c r="A2232">
        <v>43348.446441562497</v>
      </c>
      <c r="B2232" t="s">
        <v>15</v>
      </c>
      <c r="C2232" t="s">
        <v>3973</v>
      </c>
      <c r="D2232">
        <v>55</v>
      </c>
      <c r="E2232">
        <v>17</v>
      </c>
      <c r="F2232">
        <v>11</v>
      </c>
      <c r="G2232" t="s">
        <v>25</v>
      </c>
      <c r="H2232" t="s">
        <v>26</v>
      </c>
      <c r="I2232" t="s">
        <v>0</v>
      </c>
      <c r="K2232" t="s">
        <v>27</v>
      </c>
      <c r="L2232" t="s">
        <v>17</v>
      </c>
      <c r="M2232" t="s">
        <v>289</v>
      </c>
      <c r="N2232" t="s">
        <v>19</v>
      </c>
      <c r="O2232">
        <v>200</v>
      </c>
      <c r="P2232" t="s">
        <v>331</v>
      </c>
      <c r="Q2232" t="s">
        <v>21</v>
      </c>
      <c r="R2232" t="s">
        <v>46</v>
      </c>
      <c r="S2232" t="s">
        <v>3974</v>
      </c>
      <c r="U2232" t="s">
        <v>202</v>
      </c>
      <c r="V2232">
        <v>43309</v>
      </c>
    </row>
    <row r="2233" spans="1:22" ht="15.75" customHeight="1" x14ac:dyDescent="0.2">
      <c r="A2233">
        <v>43348.448139456013</v>
      </c>
      <c r="B2233" t="s">
        <v>15</v>
      </c>
      <c r="C2233" t="s">
        <v>3975</v>
      </c>
      <c r="D2233">
        <v>39</v>
      </c>
      <c r="E2233">
        <v>124</v>
      </c>
      <c r="F2233">
        <v>17</v>
      </c>
      <c r="G2233" s="4" t="s">
        <v>34</v>
      </c>
      <c r="H2233" t="s">
        <v>26</v>
      </c>
      <c r="I2233" t="s">
        <v>0</v>
      </c>
      <c r="K2233" t="s">
        <v>27</v>
      </c>
      <c r="L2233" t="s">
        <v>28</v>
      </c>
      <c r="M2233" t="s">
        <v>94</v>
      </c>
      <c r="N2233" t="s">
        <v>39</v>
      </c>
      <c r="O2233">
        <v>0</v>
      </c>
      <c r="P2233" t="s">
        <v>20</v>
      </c>
      <c r="Q2233" t="s">
        <v>21</v>
      </c>
      <c r="R2233" t="s">
        <v>2561</v>
      </c>
      <c r="S2233" t="s">
        <v>780</v>
      </c>
      <c r="U2233" t="s">
        <v>2561</v>
      </c>
      <c r="V2233">
        <v>43348</v>
      </c>
    </row>
    <row r="2234" spans="1:22" ht="15.75" customHeight="1" x14ac:dyDescent="0.2">
      <c r="A2234">
        <v>43348.45003630787</v>
      </c>
      <c r="B2234" t="s">
        <v>22</v>
      </c>
      <c r="C2234" t="s">
        <v>3976</v>
      </c>
      <c r="D2234">
        <v>25</v>
      </c>
      <c r="E2234">
        <v>124</v>
      </c>
      <c r="F2234">
        <v>17</v>
      </c>
      <c r="G2234" s="4" t="s">
        <v>34</v>
      </c>
      <c r="H2234" t="s">
        <v>26</v>
      </c>
      <c r="I2234" t="s">
        <v>0</v>
      </c>
      <c r="K2234" t="s">
        <v>27</v>
      </c>
      <c r="L2234" t="s">
        <v>57</v>
      </c>
      <c r="M2234" t="s">
        <v>457</v>
      </c>
      <c r="N2234" t="s">
        <v>19</v>
      </c>
      <c r="O2234">
        <v>0</v>
      </c>
      <c r="P2234" t="s">
        <v>20</v>
      </c>
      <c r="Q2234" t="s">
        <v>21</v>
      </c>
      <c r="R2234" t="s">
        <v>2561</v>
      </c>
      <c r="S2234" t="s">
        <v>780</v>
      </c>
      <c r="U2234" t="s">
        <v>2561</v>
      </c>
      <c r="V2234">
        <v>43348</v>
      </c>
    </row>
    <row r="2235" spans="1:22" ht="15.75" customHeight="1" x14ac:dyDescent="0.2">
      <c r="A2235">
        <v>43348.450408472221</v>
      </c>
      <c r="B2235" t="s">
        <v>36</v>
      </c>
      <c r="C2235" t="s">
        <v>3977</v>
      </c>
      <c r="D2235">
        <v>70</v>
      </c>
      <c r="E2235">
        <v>17</v>
      </c>
      <c r="F2235">
        <v>11</v>
      </c>
      <c r="G2235" t="s">
        <v>25</v>
      </c>
      <c r="H2235" t="s">
        <v>26</v>
      </c>
      <c r="I2235" t="s">
        <v>0</v>
      </c>
      <c r="K2235" t="s">
        <v>27</v>
      </c>
      <c r="L2235" t="s">
        <v>57</v>
      </c>
      <c r="M2235" t="s">
        <v>457</v>
      </c>
      <c r="N2235" t="s">
        <v>19</v>
      </c>
      <c r="O2235">
        <v>0</v>
      </c>
      <c r="P2235" t="s">
        <v>2508</v>
      </c>
      <c r="Q2235" t="s">
        <v>21</v>
      </c>
      <c r="R2235" t="s">
        <v>46</v>
      </c>
      <c r="S2235" t="s">
        <v>2660</v>
      </c>
      <c r="U2235" t="s">
        <v>202</v>
      </c>
      <c r="V2235">
        <v>43309</v>
      </c>
    </row>
    <row r="2236" spans="1:22" ht="15.75" customHeight="1" x14ac:dyDescent="0.2">
      <c r="A2236">
        <v>43348.451772060187</v>
      </c>
      <c r="B2236" t="s">
        <v>15</v>
      </c>
      <c r="C2236" t="s">
        <v>3978</v>
      </c>
      <c r="D2236">
        <v>44</v>
      </c>
      <c r="E2236" t="s">
        <v>3979</v>
      </c>
      <c r="F2236">
        <v>17</v>
      </c>
      <c r="G2236" s="4" t="s">
        <v>34</v>
      </c>
      <c r="H2236" t="s">
        <v>26</v>
      </c>
      <c r="I2236" t="s">
        <v>0</v>
      </c>
      <c r="K2236" t="s">
        <v>27</v>
      </c>
      <c r="L2236" t="s">
        <v>28</v>
      </c>
      <c r="M2236" t="s">
        <v>94</v>
      </c>
      <c r="N2236" t="s">
        <v>39</v>
      </c>
      <c r="O2236">
        <v>1000</v>
      </c>
      <c r="P2236" t="s">
        <v>20</v>
      </c>
      <c r="Q2236" t="s">
        <v>21</v>
      </c>
      <c r="R2236" t="s">
        <v>2561</v>
      </c>
      <c r="S2236" t="s">
        <v>780</v>
      </c>
      <c r="U2236" t="s">
        <v>2561</v>
      </c>
      <c r="V2236">
        <v>43348</v>
      </c>
    </row>
    <row r="2237" spans="1:22" ht="15.75" customHeight="1" x14ac:dyDescent="0.2">
      <c r="A2237">
        <v>43348.453013923616</v>
      </c>
      <c r="B2237" t="s">
        <v>36</v>
      </c>
      <c r="C2237" t="s">
        <v>3980</v>
      </c>
      <c r="D2237">
        <v>39</v>
      </c>
      <c r="E2237" t="s">
        <v>3979</v>
      </c>
      <c r="F2237">
        <v>17</v>
      </c>
      <c r="G2237" s="4" t="s">
        <v>34</v>
      </c>
      <c r="H2237" t="s">
        <v>26</v>
      </c>
      <c r="I2237" t="s">
        <v>0</v>
      </c>
      <c r="K2237" t="s">
        <v>27</v>
      </c>
      <c r="L2237" t="s">
        <v>57</v>
      </c>
      <c r="M2237" t="s">
        <v>457</v>
      </c>
      <c r="N2237" t="s">
        <v>19</v>
      </c>
      <c r="O2237">
        <v>0</v>
      </c>
      <c r="P2237" t="s">
        <v>20</v>
      </c>
      <c r="Q2237" t="s">
        <v>21</v>
      </c>
      <c r="R2237" t="s">
        <v>2561</v>
      </c>
      <c r="S2237" t="s">
        <v>780</v>
      </c>
      <c r="U2237" t="s">
        <v>2561</v>
      </c>
      <c r="V2237">
        <v>43348</v>
      </c>
    </row>
    <row r="2238" spans="1:22" ht="15.75" customHeight="1" x14ac:dyDescent="0.2">
      <c r="A2238">
        <v>43348.454965196761</v>
      </c>
      <c r="B2238" t="s">
        <v>15</v>
      </c>
      <c r="C2238" t="s">
        <v>3981</v>
      </c>
      <c r="D2238">
        <v>49</v>
      </c>
      <c r="E2238" t="s">
        <v>3982</v>
      </c>
      <c r="F2238">
        <v>11</v>
      </c>
      <c r="G2238" t="s">
        <v>25</v>
      </c>
      <c r="H2238" t="s">
        <v>26</v>
      </c>
      <c r="I2238" t="s">
        <v>0</v>
      </c>
      <c r="K2238" t="s">
        <v>27</v>
      </c>
      <c r="L2238" t="s">
        <v>28</v>
      </c>
      <c r="M2238" t="s">
        <v>29</v>
      </c>
      <c r="N2238" t="s">
        <v>51</v>
      </c>
      <c r="O2238">
        <v>300</v>
      </c>
      <c r="P2238" t="s">
        <v>757</v>
      </c>
      <c r="Q2238" t="s">
        <v>21</v>
      </c>
      <c r="R2238" t="s">
        <v>704</v>
      </c>
      <c r="S2238" t="s">
        <v>2660</v>
      </c>
      <c r="U2238" t="s">
        <v>903</v>
      </c>
      <c r="V2238">
        <v>43309</v>
      </c>
    </row>
    <row r="2239" spans="1:22" ht="15.75" customHeight="1" x14ac:dyDescent="0.2">
      <c r="A2239">
        <v>43348.455060659719</v>
      </c>
      <c r="B2239" t="s">
        <v>36</v>
      </c>
      <c r="C2239" t="s">
        <v>3983</v>
      </c>
      <c r="D2239">
        <v>48</v>
      </c>
      <c r="E2239" t="s">
        <v>3984</v>
      </c>
      <c r="F2239">
        <v>17</v>
      </c>
      <c r="G2239" s="4" t="s">
        <v>34</v>
      </c>
      <c r="H2239" t="s">
        <v>26</v>
      </c>
      <c r="I2239" t="s">
        <v>0</v>
      </c>
      <c r="K2239" t="s">
        <v>27</v>
      </c>
      <c r="L2239" t="s">
        <v>57</v>
      </c>
      <c r="M2239" t="s">
        <v>457</v>
      </c>
      <c r="N2239" t="s">
        <v>19</v>
      </c>
      <c r="O2239">
        <v>0</v>
      </c>
      <c r="P2239" t="s">
        <v>20</v>
      </c>
      <c r="Q2239" t="s">
        <v>21</v>
      </c>
      <c r="R2239" t="s">
        <v>2561</v>
      </c>
      <c r="S2239" t="s">
        <v>780</v>
      </c>
      <c r="U2239" t="s">
        <v>2561</v>
      </c>
      <c r="V2239">
        <v>43348</v>
      </c>
    </row>
    <row r="2240" spans="1:22" ht="15.75" customHeight="1" x14ac:dyDescent="0.2">
      <c r="A2240">
        <v>43348.457745567124</v>
      </c>
      <c r="B2240" t="s">
        <v>36</v>
      </c>
      <c r="C2240" t="s">
        <v>3985</v>
      </c>
      <c r="D2240">
        <v>56</v>
      </c>
      <c r="E2240" t="s">
        <v>3986</v>
      </c>
      <c r="F2240">
        <v>17</v>
      </c>
      <c r="G2240" s="4" t="s">
        <v>34</v>
      </c>
      <c r="H2240" t="s">
        <v>26</v>
      </c>
      <c r="I2240" t="s">
        <v>0</v>
      </c>
      <c r="K2240" t="s">
        <v>27</v>
      </c>
      <c r="L2240" t="s">
        <v>57</v>
      </c>
      <c r="M2240" t="s">
        <v>457</v>
      </c>
      <c r="N2240" t="s">
        <v>19</v>
      </c>
      <c r="O2240">
        <v>0</v>
      </c>
      <c r="P2240" t="s">
        <v>20</v>
      </c>
      <c r="Q2240" t="s">
        <v>21</v>
      </c>
      <c r="R2240" t="s">
        <v>2561</v>
      </c>
      <c r="S2240" t="s">
        <v>780</v>
      </c>
      <c r="U2240" t="s">
        <v>2561</v>
      </c>
      <c r="V2240">
        <v>43348</v>
      </c>
    </row>
    <row r="2241" spans="1:22" ht="15.75" customHeight="1" x14ac:dyDescent="0.2">
      <c r="A2241">
        <v>43348.459706643524</v>
      </c>
      <c r="B2241" t="s">
        <v>22</v>
      </c>
      <c r="C2241" t="s">
        <v>3987</v>
      </c>
      <c r="D2241">
        <v>27</v>
      </c>
      <c r="E2241" t="s">
        <v>3986</v>
      </c>
      <c r="F2241">
        <v>17</v>
      </c>
      <c r="G2241" s="4" t="s">
        <v>34</v>
      </c>
      <c r="H2241" t="s">
        <v>26</v>
      </c>
      <c r="I2241" t="s">
        <v>0</v>
      </c>
      <c r="K2241" t="s">
        <v>27</v>
      </c>
      <c r="L2241" t="s">
        <v>57</v>
      </c>
      <c r="M2241" t="s">
        <v>457</v>
      </c>
      <c r="N2241" t="s">
        <v>19</v>
      </c>
      <c r="O2241">
        <v>0</v>
      </c>
      <c r="P2241" t="s">
        <v>20</v>
      </c>
      <c r="Q2241" t="s">
        <v>21</v>
      </c>
      <c r="R2241" t="s">
        <v>2561</v>
      </c>
      <c r="S2241" t="s">
        <v>780</v>
      </c>
      <c r="U2241" t="s">
        <v>2561</v>
      </c>
      <c r="V2241">
        <v>43348</v>
      </c>
    </row>
    <row r="2242" spans="1:22" ht="15.75" customHeight="1" x14ac:dyDescent="0.2">
      <c r="A2242">
        <v>43348.461944305556</v>
      </c>
      <c r="B2242" t="s">
        <v>15</v>
      </c>
      <c r="C2242" t="s">
        <v>3988</v>
      </c>
      <c r="D2242">
        <v>35</v>
      </c>
      <c r="E2242">
        <v>124</v>
      </c>
      <c r="F2242">
        <v>17</v>
      </c>
      <c r="G2242" s="4" t="s">
        <v>34</v>
      </c>
      <c r="H2242" t="s">
        <v>26</v>
      </c>
      <c r="I2242" t="s">
        <v>0</v>
      </c>
      <c r="K2242" t="s">
        <v>27</v>
      </c>
      <c r="L2242" t="s">
        <v>28</v>
      </c>
      <c r="M2242" t="s">
        <v>94</v>
      </c>
      <c r="N2242" t="s">
        <v>39</v>
      </c>
      <c r="O2242">
        <v>1000</v>
      </c>
      <c r="P2242" t="s">
        <v>20</v>
      </c>
      <c r="Q2242" t="s">
        <v>21</v>
      </c>
      <c r="R2242" t="s">
        <v>3216</v>
      </c>
      <c r="S2242" t="s">
        <v>780</v>
      </c>
      <c r="U2242" t="s">
        <v>2561</v>
      </c>
      <c r="V2242">
        <v>43348</v>
      </c>
    </row>
    <row r="2243" spans="1:22" ht="15.75" customHeight="1" x14ac:dyDescent="0.2">
      <c r="A2243">
        <v>43348.463304641205</v>
      </c>
      <c r="B2243" t="s">
        <v>36</v>
      </c>
      <c r="C2243" t="s">
        <v>3989</v>
      </c>
      <c r="D2243">
        <v>48</v>
      </c>
      <c r="E2243">
        <v>124</v>
      </c>
      <c r="F2243">
        <v>17</v>
      </c>
      <c r="G2243" s="4" t="s">
        <v>34</v>
      </c>
      <c r="H2243" t="s">
        <v>26</v>
      </c>
      <c r="I2243" t="s">
        <v>0</v>
      </c>
      <c r="K2243" t="s">
        <v>27</v>
      </c>
      <c r="L2243" t="s">
        <v>57</v>
      </c>
      <c r="M2243" t="s">
        <v>457</v>
      </c>
      <c r="N2243" t="s">
        <v>19</v>
      </c>
      <c r="O2243">
        <v>0</v>
      </c>
      <c r="P2243" t="s">
        <v>20</v>
      </c>
      <c r="Q2243" t="s">
        <v>21</v>
      </c>
      <c r="R2243" t="s">
        <v>2561</v>
      </c>
      <c r="S2243" t="s">
        <v>780</v>
      </c>
      <c r="U2243" t="s">
        <v>2561</v>
      </c>
      <c r="V2243">
        <v>43348</v>
      </c>
    </row>
    <row r="2244" spans="1:22" ht="15.75" customHeight="1" x14ac:dyDescent="0.2">
      <c r="A2244">
        <v>43348.469100717593</v>
      </c>
      <c r="B2244" t="s">
        <v>36</v>
      </c>
      <c r="C2244" t="s">
        <v>3990</v>
      </c>
      <c r="D2244">
        <v>70</v>
      </c>
      <c r="E2244">
        <v>145</v>
      </c>
      <c r="F2244">
        <v>4</v>
      </c>
      <c r="G2244" s="4" t="s">
        <v>93</v>
      </c>
      <c r="H2244" t="s">
        <v>26</v>
      </c>
      <c r="I2244" t="s">
        <v>0</v>
      </c>
      <c r="K2244" t="s">
        <v>27</v>
      </c>
      <c r="L2244" t="s">
        <v>57</v>
      </c>
      <c r="M2244" t="s">
        <v>457</v>
      </c>
      <c r="N2244" t="s">
        <v>19</v>
      </c>
      <c r="O2244">
        <v>0</v>
      </c>
      <c r="P2244" t="s">
        <v>20</v>
      </c>
      <c r="Q2244" t="s">
        <v>21</v>
      </c>
      <c r="R2244" t="s">
        <v>1031</v>
      </c>
      <c r="S2244" t="s">
        <v>1032</v>
      </c>
      <c r="U2244" t="s">
        <v>3991</v>
      </c>
      <c r="V2244">
        <v>43348</v>
      </c>
    </row>
    <row r="2245" spans="1:22" ht="15.75" customHeight="1" x14ac:dyDescent="0.2">
      <c r="A2245">
        <v>43348.470442650461</v>
      </c>
      <c r="B2245" t="s">
        <v>15</v>
      </c>
      <c r="C2245" t="s">
        <v>3992</v>
      </c>
      <c r="D2245">
        <v>47</v>
      </c>
      <c r="E2245" t="s">
        <v>3993</v>
      </c>
      <c r="F2245">
        <v>17</v>
      </c>
      <c r="G2245" s="4" t="s">
        <v>34</v>
      </c>
      <c r="H2245" t="s">
        <v>26</v>
      </c>
      <c r="I2245" t="s">
        <v>0</v>
      </c>
      <c r="K2245" t="s">
        <v>27</v>
      </c>
      <c r="L2245" t="s">
        <v>28</v>
      </c>
      <c r="M2245" t="s">
        <v>18</v>
      </c>
      <c r="N2245" t="s">
        <v>39</v>
      </c>
      <c r="O2245">
        <v>2000</v>
      </c>
      <c r="P2245" t="s">
        <v>20</v>
      </c>
      <c r="Q2245" t="s">
        <v>21</v>
      </c>
      <c r="R2245" t="s">
        <v>2561</v>
      </c>
      <c r="S2245" t="s">
        <v>780</v>
      </c>
      <c r="U2245" t="s">
        <v>2561</v>
      </c>
      <c r="V2245">
        <v>43348</v>
      </c>
    </row>
    <row r="2246" spans="1:22" ht="15.75" customHeight="1" x14ac:dyDescent="0.2">
      <c r="A2246">
        <v>43348.471901342593</v>
      </c>
      <c r="B2246" t="s">
        <v>15</v>
      </c>
      <c r="C2246" t="s">
        <v>3994</v>
      </c>
      <c r="D2246">
        <v>25</v>
      </c>
      <c r="E2246" t="s">
        <v>3993</v>
      </c>
      <c r="F2246">
        <v>17</v>
      </c>
      <c r="G2246" s="4" t="s">
        <v>34</v>
      </c>
      <c r="H2246" t="s">
        <v>26</v>
      </c>
      <c r="I2246" t="s">
        <v>0</v>
      </c>
      <c r="K2246" t="s">
        <v>27</v>
      </c>
      <c r="L2246" t="s">
        <v>28</v>
      </c>
      <c r="M2246" t="s">
        <v>94</v>
      </c>
      <c r="N2246" t="s">
        <v>39</v>
      </c>
      <c r="O2246">
        <v>1000</v>
      </c>
      <c r="P2246" t="s">
        <v>20</v>
      </c>
      <c r="Q2246" t="s">
        <v>21</v>
      </c>
      <c r="R2246" t="s">
        <v>2561</v>
      </c>
      <c r="S2246" t="s">
        <v>780</v>
      </c>
      <c r="U2246" t="s">
        <v>2561</v>
      </c>
      <c r="V2246">
        <v>43348</v>
      </c>
    </row>
    <row r="2247" spans="1:22" ht="15.75" customHeight="1" x14ac:dyDescent="0.2">
      <c r="A2247">
        <v>43348.472654641198</v>
      </c>
      <c r="B2247" t="s">
        <v>15</v>
      </c>
      <c r="C2247" t="s">
        <v>3995</v>
      </c>
      <c r="D2247">
        <v>48</v>
      </c>
      <c r="E2247">
        <v>145</v>
      </c>
      <c r="F2247">
        <v>4</v>
      </c>
      <c r="G2247" s="4" t="s">
        <v>93</v>
      </c>
      <c r="H2247" t="s">
        <v>26</v>
      </c>
      <c r="I2247" t="s">
        <v>0</v>
      </c>
      <c r="K2247" t="s">
        <v>27</v>
      </c>
      <c r="L2247" t="s">
        <v>28</v>
      </c>
      <c r="M2247" t="s">
        <v>29</v>
      </c>
      <c r="N2247" t="s">
        <v>51</v>
      </c>
      <c r="O2247">
        <v>500</v>
      </c>
      <c r="P2247" t="s">
        <v>20</v>
      </c>
      <c r="Q2247" t="s">
        <v>21</v>
      </c>
      <c r="R2247" t="s">
        <v>3996</v>
      </c>
      <c r="S2247" t="s">
        <v>925</v>
      </c>
      <c r="U2247" t="s">
        <v>3997</v>
      </c>
      <c r="V2247">
        <v>43348</v>
      </c>
    </row>
    <row r="2248" spans="1:22" ht="15.75" customHeight="1" x14ac:dyDescent="0.2">
      <c r="A2248">
        <v>43348.472867465272</v>
      </c>
      <c r="B2248" t="s">
        <v>36</v>
      </c>
      <c r="C2248" t="s">
        <v>3998</v>
      </c>
      <c r="D2248">
        <v>51</v>
      </c>
      <c r="E2248" t="s">
        <v>3993</v>
      </c>
      <c r="F2248">
        <v>17</v>
      </c>
      <c r="G2248" s="4" t="s">
        <v>34</v>
      </c>
      <c r="H2248" t="s">
        <v>26</v>
      </c>
      <c r="I2248" t="s">
        <v>0</v>
      </c>
      <c r="K2248" t="s">
        <v>27</v>
      </c>
      <c r="L2248" t="s">
        <v>57</v>
      </c>
      <c r="M2248" t="s">
        <v>457</v>
      </c>
      <c r="N2248" t="s">
        <v>19</v>
      </c>
      <c r="O2248">
        <v>0</v>
      </c>
      <c r="P2248" t="s">
        <v>20</v>
      </c>
      <c r="Q2248" t="s">
        <v>21</v>
      </c>
      <c r="R2248" t="s">
        <v>2561</v>
      </c>
      <c r="S2248" t="s">
        <v>780</v>
      </c>
      <c r="U2248" t="s">
        <v>2561</v>
      </c>
      <c r="V2248">
        <v>43348</v>
      </c>
    </row>
    <row r="2249" spans="1:22" ht="15.75" customHeight="1" x14ac:dyDescent="0.2">
      <c r="A2249">
        <v>43348.473927581013</v>
      </c>
      <c r="B2249" t="s">
        <v>22</v>
      </c>
      <c r="C2249" t="s">
        <v>3999</v>
      </c>
      <c r="D2249">
        <v>19</v>
      </c>
      <c r="E2249" t="s">
        <v>3993</v>
      </c>
      <c r="F2249">
        <v>17</v>
      </c>
      <c r="G2249" s="4" t="s">
        <v>34</v>
      </c>
      <c r="H2249" t="s">
        <v>26</v>
      </c>
      <c r="I2249" t="s">
        <v>0</v>
      </c>
      <c r="K2249" t="s">
        <v>27</v>
      </c>
      <c r="L2249" t="s">
        <v>57</v>
      </c>
      <c r="M2249" t="s">
        <v>457</v>
      </c>
      <c r="N2249" t="s">
        <v>19</v>
      </c>
      <c r="O2249">
        <v>0</v>
      </c>
      <c r="P2249" t="s">
        <v>20</v>
      </c>
      <c r="Q2249" t="s">
        <v>21</v>
      </c>
      <c r="R2249" t="s">
        <v>2561</v>
      </c>
      <c r="S2249" t="s">
        <v>780</v>
      </c>
      <c r="U2249" t="s">
        <v>2561</v>
      </c>
      <c r="V2249">
        <v>43348</v>
      </c>
    </row>
    <row r="2250" spans="1:22" ht="15.75" customHeight="1" x14ac:dyDescent="0.2">
      <c r="A2250">
        <v>43348.476758368051</v>
      </c>
      <c r="B2250" t="s">
        <v>15</v>
      </c>
      <c r="C2250" t="s">
        <v>4000</v>
      </c>
      <c r="D2250">
        <v>45</v>
      </c>
      <c r="E2250">
        <v>145</v>
      </c>
      <c r="F2250">
        <v>4</v>
      </c>
      <c r="G2250" s="4" t="s">
        <v>93</v>
      </c>
      <c r="H2250" t="s">
        <v>26</v>
      </c>
      <c r="I2250" t="s">
        <v>0</v>
      </c>
      <c r="K2250" t="s">
        <v>27</v>
      </c>
      <c r="L2250" t="s">
        <v>17</v>
      </c>
      <c r="M2250" t="s">
        <v>289</v>
      </c>
      <c r="N2250" t="s">
        <v>19</v>
      </c>
      <c r="O2250">
        <v>0</v>
      </c>
      <c r="P2250" t="s">
        <v>20</v>
      </c>
      <c r="Q2250" t="s">
        <v>21</v>
      </c>
      <c r="R2250" t="s">
        <v>4001</v>
      </c>
      <c r="S2250" t="s">
        <v>1032</v>
      </c>
      <c r="U2250" t="s">
        <v>3991</v>
      </c>
      <c r="V2250">
        <v>43348</v>
      </c>
    </row>
    <row r="2251" spans="1:22" ht="15.75" customHeight="1" x14ac:dyDescent="0.2">
      <c r="A2251">
        <v>43348.477167800927</v>
      </c>
      <c r="B2251" t="s">
        <v>15</v>
      </c>
      <c r="C2251" t="s">
        <v>4002</v>
      </c>
      <c r="D2251">
        <v>50</v>
      </c>
      <c r="E2251" t="s">
        <v>602</v>
      </c>
      <c r="F2251">
        <v>17</v>
      </c>
      <c r="G2251" s="4" t="s">
        <v>34</v>
      </c>
      <c r="H2251" t="s">
        <v>26</v>
      </c>
      <c r="I2251" t="s">
        <v>0</v>
      </c>
      <c r="K2251" t="s">
        <v>27</v>
      </c>
      <c r="L2251" t="s">
        <v>57</v>
      </c>
      <c r="M2251" t="s">
        <v>457</v>
      </c>
      <c r="N2251" t="s">
        <v>19</v>
      </c>
      <c r="O2251">
        <v>0</v>
      </c>
      <c r="P2251" t="s">
        <v>20</v>
      </c>
      <c r="Q2251" t="s">
        <v>21</v>
      </c>
      <c r="R2251" t="s">
        <v>2561</v>
      </c>
      <c r="S2251" t="s">
        <v>780</v>
      </c>
      <c r="U2251" t="s">
        <v>2561</v>
      </c>
      <c r="V2251">
        <v>43348</v>
      </c>
    </row>
    <row r="2252" spans="1:22" ht="15.75" customHeight="1" x14ac:dyDescent="0.2">
      <c r="A2252">
        <v>43348.47935400463</v>
      </c>
      <c r="B2252" t="s">
        <v>36</v>
      </c>
      <c r="C2252" t="s">
        <v>4003</v>
      </c>
      <c r="D2252">
        <v>49</v>
      </c>
      <c r="E2252" t="s">
        <v>602</v>
      </c>
      <c r="F2252">
        <v>17</v>
      </c>
      <c r="G2252" s="4" t="s">
        <v>34</v>
      </c>
      <c r="H2252" t="s">
        <v>26</v>
      </c>
      <c r="I2252" t="s">
        <v>0</v>
      </c>
      <c r="K2252" t="s">
        <v>27</v>
      </c>
      <c r="L2252" t="s">
        <v>28</v>
      </c>
      <c r="M2252" t="s">
        <v>94</v>
      </c>
      <c r="N2252" t="s">
        <v>39</v>
      </c>
      <c r="O2252">
        <v>1000</v>
      </c>
      <c r="P2252" t="s">
        <v>20</v>
      </c>
      <c r="Q2252" t="s">
        <v>21</v>
      </c>
      <c r="R2252" t="s">
        <v>2561</v>
      </c>
      <c r="S2252" t="s">
        <v>780</v>
      </c>
      <c r="U2252" t="s">
        <v>2561</v>
      </c>
      <c r="V2252">
        <v>43348</v>
      </c>
    </row>
    <row r="2253" spans="1:22" ht="15.75" customHeight="1" x14ac:dyDescent="0.2">
      <c r="A2253">
        <v>43348.480106400464</v>
      </c>
      <c r="B2253" t="s">
        <v>22</v>
      </c>
      <c r="C2253" t="s">
        <v>4004</v>
      </c>
      <c r="D2253">
        <v>42</v>
      </c>
      <c r="E2253">
        <v>145</v>
      </c>
      <c r="F2253">
        <v>4</v>
      </c>
      <c r="G2253" s="4" t="s">
        <v>93</v>
      </c>
      <c r="H2253" t="s">
        <v>26</v>
      </c>
      <c r="I2253" t="s">
        <v>0</v>
      </c>
      <c r="K2253" t="s">
        <v>27</v>
      </c>
      <c r="L2253" t="s">
        <v>57</v>
      </c>
      <c r="M2253" t="s">
        <v>457</v>
      </c>
      <c r="N2253" t="s">
        <v>19</v>
      </c>
      <c r="O2253">
        <v>0</v>
      </c>
      <c r="P2253" t="s">
        <v>20</v>
      </c>
      <c r="Q2253" t="s">
        <v>21</v>
      </c>
      <c r="R2253" t="s">
        <v>4005</v>
      </c>
      <c r="S2253" t="s">
        <v>1032</v>
      </c>
      <c r="U2253" t="s">
        <v>4006</v>
      </c>
      <c r="V2253">
        <v>43348</v>
      </c>
    </row>
    <row r="2254" spans="1:22" ht="15.75" customHeight="1" x14ac:dyDescent="0.2">
      <c r="A2254">
        <v>43348.480470277776</v>
      </c>
      <c r="B2254" t="s">
        <v>15</v>
      </c>
      <c r="C2254" t="s">
        <v>4007</v>
      </c>
      <c r="D2254">
        <v>24</v>
      </c>
      <c r="E2254" t="s">
        <v>602</v>
      </c>
      <c r="F2254">
        <v>17</v>
      </c>
      <c r="G2254" s="4" t="s">
        <v>34</v>
      </c>
      <c r="H2254" t="s">
        <v>26</v>
      </c>
      <c r="I2254" t="s">
        <v>0</v>
      </c>
      <c r="K2254" t="s">
        <v>27</v>
      </c>
      <c r="L2254" t="s">
        <v>28</v>
      </c>
      <c r="M2254" t="s">
        <v>94</v>
      </c>
      <c r="N2254" t="s">
        <v>39</v>
      </c>
      <c r="O2254">
        <v>1000</v>
      </c>
      <c r="P2254" t="s">
        <v>20</v>
      </c>
      <c r="Q2254" t="s">
        <v>21</v>
      </c>
      <c r="R2254" t="s">
        <v>2561</v>
      </c>
      <c r="S2254" t="s">
        <v>780</v>
      </c>
      <c r="U2254" t="s">
        <v>2561</v>
      </c>
      <c r="V2254">
        <v>43348</v>
      </c>
    </row>
    <row r="2255" spans="1:22" ht="15.75" customHeight="1" x14ac:dyDescent="0.2">
      <c r="A2255">
        <v>43348.481478900459</v>
      </c>
      <c r="B2255" t="s">
        <v>22</v>
      </c>
      <c r="C2255" t="s">
        <v>4008</v>
      </c>
      <c r="D2255">
        <v>18</v>
      </c>
      <c r="E2255" t="s">
        <v>602</v>
      </c>
      <c r="F2255">
        <v>17</v>
      </c>
      <c r="G2255" s="4" t="s">
        <v>34</v>
      </c>
      <c r="H2255" t="s">
        <v>26</v>
      </c>
      <c r="I2255" t="s">
        <v>0</v>
      </c>
      <c r="K2255" t="s">
        <v>27</v>
      </c>
      <c r="L2255" t="s">
        <v>57</v>
      </c>
      <c r="M2255" t="s">
        <v>457</v>
      </c>
      <c r="N2255" t="s">
        <v>19</v>
      </c>
      <c r="O2255">
        <v>0</v>
      </c>
      <c r="P2255" t="s">
        <v>20</v>
      </c>
      <c r="Q2255" t="s">
        <v>21</v>
      </c>
      <c r="R2255" t="s">
        <v>2561</v>
      </c>
      <c r="S2255" t="s">
        <v>780</v>
      </c>
      <c r="U2255" t="s">
        <v>2561</v>
      </c>
      <c r="V2255">
        <v>43348</v>
      </c>
    </row>
    <row r="2256" spans="1:22" ht="15.75" customHeight="1" x14ac:dyDescent="0.2">
      <c r="A2256">
        <v>43348.484101493057</v>
      </c>
      <c r="B2256" t="s">
        <v>15</v>
      </c>
      <c r="C2256" t="s">
        <v>4009</v>
      </c>
      <c r="D2256">
        <v>62</v>
      </c>
      <c r="E2256" t="s">
        <v>602</v>
      </c>
      <c r="F2256">
        <v>17</v>
      </c>
      <c r="G2256" s="4" t="s">
        <v>34</v>
      </c>
      <c r="H2256" t="s">
        <v>26</v>
      </c>
      <c r="I2256" t="s">
        <v>0</v>
      </c>
      <c r="K2256" t="s">
        <v>27</v>
      </c>
      <c r="L2256" t="s">
        <v>57</v>
      </c>
      <c r="M2256" t="s">
        <v>457</v>
      </c>
      <c r="N2256" t="s">
        <v>19</v>
      </c>
      <c r="O2256">
        <v>0</v>
      </c>
      <c r="P2256" t="s">
        <v>20</v>
      </c>
      <c r="Q2256" t="s">
        <v>21</v>
      </c>
      <c r="R2256" t="s">
        <v>2561</v>
      </c>
      <c r="S2256" t="s">
        <v>780</v>
      </c>
      <c r="U2256" t="s">
        <v>2561</v>
      </c>
      <c r="V2256">
        <v>43348</v>
      </c>
    </row>
    <row r="2257" spans="1:22" ht="15.75" customHeight="1" x14ac:dyDescent="0.2">
      <c r="A2257">
        <v>43348.485219618058</v>
      </c>
      <c r="B2257" t="s">
        <v>36</v>
      </c>
      <c r="C2257" t="s">
        <v>4010</v>
      </c>
      <c r="D2257">
        <v>59</v>
      </c>
      <c r="E2257" t="s">
        <v>602</v>
      </c>
      <c r="F2257">
        <v>17</v>
      </c>
      <c r="G2257" s="4" t="s">
        <v>34</v>
      </c>
      <c r="H2257" t="s">
        <v>26</v>
      </c>
      <c r="I2257" t="s">
        <v>0</v>
      </c>
      <c r="K2257" t="s">
        <v>27</v>
      </c>
      <c r="L2257" t="s">
        <v>57</v>
      </c>
      <c r="M2257" t="s">
        <v>457</v>
      </c>
      <c r="N2257" t="s">
        <v>19</v>
      </c>
      <c r="O2257">
        <v>0</v>
      </c>
      <c r="P2257" t="s">
        <v>20</v>
      </c>
      <c r="Q2257" t="s">
        <v>21</v>
      </c>
      <c r="R2257" t="s">
        <v>2561</v>
      </c>
      <c r="S2257" t="s">
        <v>780</v>
      </c>
      <c r="U2257" t="s">
        <v>2561</v>
      </c>
      <c r="V2257">
        <v>43348</v>
      </c>
    </row>
    <row r="2258" spans="1:22" ht="15.75" customHeight="1" x14ac:dyDescent="0.2">
      <c r="A2258">
        <v>43348.499340810187</v>
      </c>
      <c r="B2258" t="s">
        <v>22</v>
      </c>
      <c r="C2258" t="s">
        <v>4011</v>
      </c>
      <c r="D2258">
        <v>18</v>
      </c>
      <c r="E2258">
        <v>145</v>
      </c>
      <c r="F2258">
        <v>4</v>
      </c>
      <c r="G2258" s="4" t="s">
        <v>93</v>
      </c>
      <c r="H2258" t="s">
        <v>26</v>
      </c>
      <c r="I2258" t="s">
        <v>0</v>
      </c>
      <c r="K2258" t="s">
        <v>27</v>
      </c>
      <c r="L2258" t="s">
        <v>57</v>
      </c>
      <c r="M2258" t="s">
        <v>457</v>
      </c>
      <c r="N2258" t="s">
        <v>19</v>
      </c>
      <c r="O2258">
        <v>0</v>
      </c>
      <c r="P2258" t="s">
        <v>213</v>
      </c>
      <c r="Q2258" t="s">
        <v>21</v>
      </c>
      <c r="R2258" t="s">
        <v>4012</v>
      </c>
      <c r="S2258" t="s">
        <v>1032</v>
      </c>
      <c r="U2258" t="s">
        <v>3991</v>
      </c>
      <c r="V2258">
        <v>43348</v>
      </c>
    </row>
    <row r="2259" spans="1:22" ht="15.75" customHeight="1" x14ac:dyDescent="0.2">
      <c r="A2259">
        <v>43348.504264421295</v>
      </c>
      <c r="B2259" t="s">
        <v>15</v>
      </c>
      <c r="C2259" t="s">
        <v>4013</v>
      </c>
      <c r="D2259">
        <v>62</v>
      </c>
      <c r="E2259">
        <v>9809</v>
      </c>
      <c r="F2259">
        <v>4</v>
      </c>
      <c r="G2259" s="4" t="s">
        <v>93</v>
      </c>
      <c r="H2259" t="s">
        <v>26</v>
      </c>
      <c r="I2259" t="s">
        <v>0</v>
      </c>
      <c r="K2259" t="s">
        <v>50</v>
      </c>
      <c r="L2259" t="s">
        <v>17</v>
      </c>
      <c r="M2259" t="s">
        <v>289</v>
      </c>
      <c r="N2259" t="s">
        <v>19</v>
      </c>
      <c r="O2259">
        <v>0</v>
      </c>
      <c r="P2259" t="s">
        <v>20</v>
      </c>
      <c r="Q2259" t="s">
        <v>21</v>
      </c>
      <c r="R2259" t="s">
        <v>4012</v>
      </c>
      <c r="S2259" t="s">
        <v>1032</v>
      </c>
      <c r="U2259" t="s">
        <v>3991</v>
      </c>
      <c r="V2259">
        <v>43348</v>
      </c>
    </row>
    <row r="2260" spans="1:22" ht="15.75" customHeight="1" x14ac:dyDescent="0.2">
      <c r="A2260">
        <v>43348.504989293986</v>
      </c>
      <c r="B2260" t="s">
        <v>36</v>
      </c>
      <c r="C2260" t="s">
        <v>4014</v>
      </c>
      <c r="D2260">
        <v>62</v>
      </c>
      <c r="E2260">
        <v>44</v>
      </c>
      <c r="F2260">
        <v>2</v>
      </c>
      <c r="G2260" t="s">
        <v>70</v>
      </c>
      <c r="H2260" t="s">
        <v>26</v>
      </c>
      <c r="I2260" t="s">
        <v>0</v>
      </c>
      <c r="K2260" t="s">
        <v>27</v>
      </c>
      <c r="L2260" t="s">
        <v>57</v>
      </c>
      <c r="M2260" t="s">
        <v>457</v>
      </c>
      <c r="N2260" t="s">
        <v>19</v>
      </c>
      <c r="O2260">
        <v>0</v>
      </c>
      <c r="P2260" t="s">
        <v>35</v>
      </c>
      <c r="Q2260" t="s">
        <v>21</v>
      </c>
      <c r="R2260" t="s">
        <v>4015</v>
      </c>
      <c r="S2260" t="s">
        <v>772</v>
      </c>
      <c r="U2260" t="s">
        <v>4015</v>
      </c>
      <c r="V2260">
        <v>43348</v>
      </c>
    </row>
    <row r="2261" spans="1:22" ht="15.75" customHeight="1" x14ac:dyDescent="0.2">
      <c r="A2261">
        <v>43348.507851134258</v>
      </c>
      <c r="B2261" t="s">
        <v>36</v>
      </c>
      <c r="C2261" t="s">
        <v>4016</v>
      </c>
      <c r="D2261">
        <v>54</v>
      </c>
      <c r="E2261">
        <v>9809</v>
      </c>
      <c r="F2261">
        <v>4</v>
      </c>
      <c r="G2261" s="4" t="s">
        <v>93</v>
      </c>
      <c r="H2261" t="s">
        <v>26</v>
      </c>
      <c r="I2261" t="s">
        <v>0</v>
      </c>
      <c r="K2261" t="s">
        <v>27</v>
      </c>
      <c r="L2261" t="s">
        <v>57</v>
      </c>
      <c r="M2261" t="s">
        <v>457</v>
      </c>
      <c r="N2261" t="s">
        <v>19</v>
      </c>
      <c r="O2261">
        <v>0</v>
      </c>
      <c r="P2261" t="s">
        <v>213</v>
      </c>
      <c r="Q2261" t="s">
        <v>21</v>
      </c>
      <c r="R2261" t="s">
        <v>4017</v>
      </c>
      <c r="S2261" t="s">
        <v>1032</v>
      </c>
      <c r="U2261" t="s">
        <v>3997</v>
      </c>
      <c r="V2261">
        <v>43348</v>
      </c>
    </row>
    <row r="2262" spans="1:22" ht="15.75" customHeight="1" x14ac:dyDescent="0.2">
      <c r="A2262">
        <v>43348.511846782407</v>
      </c>
      <c r="B2262" t="s">
        <v>15</v>
      </c>
      <c r="C2262" t="s">
        <v>4018</v>
      </c>
      <c r="D2262">
        <v>25</v>
      </c>
      <c r="E2262">
        <v>9809</v>
      </c>
      <c r="F2262">
        <v>4</v>
      </c>
      <c r="G2262" s="4" t="s">
        <v>93</v>
      </c>
      <c r="H2262" t="s">
        <v>26</v>
      </c>
      <c r="I2262" t="s">
        <v>0</v>
      </c>
      <c r="K2262" t="s">
        <v>50</v>
      </c>
      <c r="L2262" t="s">
        <v>136</v>
      </c>
      <c r="M2262" t="s">
        <v>87</v>
      </c>
      <c r="N2262" t="s">
        <v>39</v>
      </c>
      <c r="O2262">
        <v>200</v>
      </c>
      <c r="P2262" t="s">
        <v>212</v>
      </c>
      <c r="Q2262" t="s">
        <v>21</v>
      </c>
      <c r="R2262" t="s">
        <v>4019</v>
      </c>
      <c r="S2262" t="s">
        <v>1032</v>
      </c>
      <c r="U2262" t="s">
        <v>4006</v>
      </c>
      <c r="V2262">
        <v>43348</v>
      </c>
    </row>
    <row r="2263" spans="1:22" ht="15.75" customHeight="1" x14ac:dyDescent="0.2">
      <c r="A2263">
        <v>43348.518663888884</v>
      </c>
      <c r="B2263" t="s">
        <v>15</v>
      </c>
      <c r="C2263" t="s">
        <v>4020</v>
      </c>
      <c r="D2263">
        <v>29</v>
      </c>
      <c r="E2263">
        <v>9809</v>
      </c>
      <c r="F2263">
        <v>4</v>
      </c>
      <c r="G2263" s="4" t="s">
        <v>93</v>
      </c>
      <c r="H2263" t="s">
        <v>26</v>
      </c>
      <c r="I2263" t="s">
        <v>0</v>
      </c>
      <c r="K2263" t="s">
        <v>50</v>
      </c>
      <c r="L2263" t="s">
        <v>28</v>
      </c>
      <c r="M2263" t="s">
        <v>29</v>
      </c>
      <c r="N2263" t="s">
        <v>39</v>
      </c>
      <c r="O2263">
        <v>200</v>
      </c>
      <c r="P2263" t="s">
        <v>20</v>
      </c>
      <c r="Q2263" t="s">
        <v>21</v>
      </c>
      <c r="R2263" t="s">
        <v>4021</v>
      </c>
      <c r="S2263" t="s">
        <v>1032</v>
      </c>
      <c r="U2263" t="s">
        <v>4006</v>
      </c>
      <c r="V2263">
        <v>43348</v>
      </c>
    </row>
    <row r="2264" spans="1:22" ht="15.75" customHeight="1" x14ac:dyDescent="0.2">
      <c r="A2264">
        <v>43348.521581030094</v>
      </c>
      <c r="B2264" t="s">
        <v>22</v>
      </c>
      <c r="C2264" t="s">
        <v>4022</v>
      </c>
      <c r="D2264">
        <v>18</v>
      </c>
      <c r="E2264">
        <v>9809</v>
      </c>
      <c r="F2264">
        <v>4</v>
      </c>
      <c r="G2264" s="4" t="s">
        <v>93</v>
      </c>
      <c r="H2264" t="s">
        <v>26</v>
      </c>
      <c r="I2264" t="s">
        <v>0</v>
      </c>
      <c r="K2264" t="s">
        <v>27</v>
      </c>
      <c r="L2264" t="s">
        <v>57</v>
      </c>
      <c r="M2264" t="s">
        <v>457</v>
      </c>
      <c r="N2264" t="s">
        <v>19</v>
      </c>
      <c r="O2264">
        <v>0</v>
      </c>
      <c r="P2264" t="s">
        <v>20</v>
      </c>
      <c r="Q2264" t="s">
        <v>21</v>
      </c>
      <c r="R2264" t="s">
        <v>4023</v>
      </c>
      <c r="S2264" t="s">
        <v>1032</v>
      </c>
      <c r="U2264" t="s">
        <v>3997</v>
      </c>
      <c r="V2264">
        <v>43348</v>
      </c>
    </row>
    <row r="2265" spans="1:22" ht="15.75" customHeight="1" x14ac:dyDescent="0.2">
      <c r="A2265">
        <v>43348.526084351848</v>
      </c>
      <c r="B2265" t="s">
        <v>15</v>
      </c>
      <c r="C2265" t="s">
        <v>4024</v>
      </c>
      <c r="D2265">
        <v>49</v>
      </c>
      <c r="E2265" t="s">
        <v>1561</v>
      </c>
      <c r="F2265">
        <v>4</v>
      </c>
      <c r="G2265" s="4" t="s">
        <v>93</v>
      </c>
      <c r="H2265" t="s">
        <v>26</v>
      </c>
      <c r="I2265" t="s">
        <v>0</v>
      </c>
      <c r="K2265" t="s">
        <v>161</v>
      </c>
      <c r="L2265" t="s">
        <v>28</v>
      </c>
      <c r="M2265" t="s">
        <v>18</v>
      </c>
      <c r="N2265" t="s">
        <v>39</v>
      </c>
      <c r="O2265">
        <v>500</v>
      </c>
      <c r="P2265" t="s">
        <v>213</v>
      </c>
      <c r="Q2265" t="s">
        <v>21</v>
      </c>
      <c r="R2265" t="s">
        <v>4012</v>
      </c>
      <c r="S2265" t="s">
        <v>1032</v>
      </c>
      <c r="U2265" t="s">
        <v>3997</v>
      </c>
      <c r="V2265">
        <v>43348</v>
      </c>
    </row>
    <row r="2266" spans="1:22" ht="15.75" customHeight="1" x14ac:dyDescent="0.2">
      <c r="A2266">
        <v>43348.5286246412</v>
      </c>
      <c r="B2266" t="s">
        <v>36</v>
      </c>
      <c r="C2266" t="s">
        <v>4025</v>
      </c>
      <c r="D2266">
        <v>49</v>
      </c>
      <c r="E2266" t="s">
        <v>1561</v>
      </c>
      <c r="F2266">
        <v>4</v>
      </c>
      <c r="G2266" s="4" t="s">
        <v>93</v>
      </c>
      <c r="H2266" t="s">
        <v>26</v>
      </c>
      <c r="I2266" t="s">
        <v>0</v>
      </c>
      <c r="K2266" t="s">
        <v>27</v>
      </c>
      <c r="L2266" t="s">
        <v>57</v>
      </c>
      <c r="M2266" t="s">
        <v>457</v>
      </c>
      <c r="N2266" t="s">
        <v>19</v>
      </c>
      <c r="O2266">
        <v>0</v>
      </c>
      <c r="P2266" t="s">
        <v>213</v>
      </c>
      <c r="Q2266" t="s">
        <v>21</v>
      </c>
      <c r="R2266" t="s">
        <v>4012</v>
      </c>
      <c r="S2266" t="s">
        <v>1032</v>
      </c>
      <c r="U2266" t="s">
        <v>4026</v>
      </c>
      <c r="V2266">
        <v>43348</v>
      </c>
    </row>
    <row r="2267" spans="1:22" ht="15.75" customHeight="1" x14ac:dyDescent="0.2">
      <c r="A2267">
        <v>43348.533962037036</v>
      </c>
      <c r="B2267" t="s">
        <v>15</v>
      </c>
      <c r="C2267" t="s">
        <v>4027</v>
      </c>
      <c r="D2267">
        <v>47</v>
      </c>
      <c r="E2267">
        <v>57</v>
      </c>
      <c r="F2267">
        <v>6</v>
      </c>
      <c r="G2267" t="s">
        <v>323</v>
      </c>
      <c r="H2267" t="s">
        <v>26</v>
      </c>
      <c r="I2267" t="s">
        <v>0</v>
      </c>
      <c r="K2267" t="s">
        <v>27</v>
      </c>
      <c r="L2267" t="s">
        <v>28</v>
      </c>
      <c r="M2267" t="s">
        <v>94</v>
      </c>
      <c r="N2267" t="s">
        <v>39</v>
      </c>
      <c r="O2267">
        <v>500</v>
      </c>
      <c r="P2267" t="s">
        <v>341</v>
      </c>
      <c r="Q2267" t="s">
        <v>21</v>
      </c>
      <c r="R2267" t="s">
        <v>4027</v>
      </c>
      <c r="S2267" t="s">
        <v>783</v>
      </c>
      <c r="U2267" t="s">
        <v>3739</v>
      </c>
      <c r="V2267">
        <v>43348</v>
      </c>
    </row>
    <row r="2268" spans="1:22" ht="15.75" customHeight="1" x14ac:dyDescent="0.2">
      <c r="A2268">
        <v>43348.55606930556</v>
      </c>
      <c r="B2268" t="s">
        <v>15</v>
      </c>
      <c r="C2268" t="s">
        <v>4028</v>
      </c>
      <c r="D2268">
        <v>73</v>
      </c>
      <c r="E2268">
        <v>10</v>
      </c>
      <c r="F2268">
        <v>3</v>
      </c>
      <c r="G2268" t="s">
        <v>70</v>
      </c>
      <c r="H2268" t="s">
        <v>26</v>
      </c>
      <c r="I2268" t="s">
        <v>0</v>
      </c>
      <c r="K2268" t="s">
        <v>27</v>
      </c>
      <c r="L2268" t="s">
        <v>57</v>
      </c>
      <c r="M2268" t="s">
        <v>289</v>
      </c>
      <c r="N2268" t="s">
        <v>19</v>
      </c>
      <c r="O2268">
        <v>0</v>
      </c>
      <c r="P2268" t="s">
        <v>20</v>
      </c>
      <c r="Q2268" t="s">
        <v>95</v>
      </c>
      <c r="R2268" t="s">
        <v>4029</v>
      </c>
      <c r="U2268" t="s">
        <v>4030</v>
      </c>
      <c r="V2268">
        <v>43348</v>
      </c>
    </row>
    <row r="2269" spans="1:22" ht="15.75" customHeight="1" x14ac:dyDescent="0.2">
      <c r="A2269">
        <v>43348.559674895834</v>
      </c>
      <c r="B2269" t="s">
        <v>15</v>
      </c>
      <c r="C2269" t="s">
        <v>4031</v>
      </c>
      <c r="D2269">
        <v>36</v>
      </c>
      <c r="E2269" t="s">
        <v>284</v>
      </c>
      <c r="F2269">
        <v>11</v>
      </c>
      <c r="G2269" t="s">
        <v>25</v>
      </c>
      <c r="H2269" t="s">
        <v>26</v>
      </c>
      <c r="I2269" t="s">
        <v>0</v>
      </c>
      <c r="K2269" t="s">
        <v>27</v>
      </c>
      <c r="L2269" t="s">
        <v>28</v>
      </c>
      <c r="M2269" t="s">
        <v>29</v>
      </c>
      <c r="N2269" t="s">
        <v>39</v>
      </c>
      <c r="O2269">
        <v>200</v>
      </c>
      <c r="P2269" t="s">
        <v>668</v>
      </c>
      <c r="Q2269" t="s">
        <v>21</v>
      </c>
      <c r="R2269" t="s">
        <v>694</v>
      </c>
      <c r="S2269" t="s">
        <v>2719</v>
      </c>
      <c r="U2269" t="s">
        <v>193</v>
      </c>
      <c r="V2269">
        <v>43309</v>
      </c>
    </row>
    <row r="2270" spans="1:22" ht="15.75" customHeight="1" x14ac:dyDescent="0.2">
      <c r="A2270">
        <v>43348.561048090276</v>
      </c>
      <c r="B2270" t="s">
        <v>22</v>
      </c>
      <c r="C2270" t="s">
        <v>4032</v>
      </c>
      <c r="D2270">
        <v>33</v>
      </c>
      <c r="E2270" t="s">
        <v>284</v>
      </c>
      <c r="F2270">
        <v>11</v>
      </c>
      <c r="G2270" t="s">
        <v>25</v>
      </c>
      <c r="H2270" t="s">
        <v>26</v>
      </c>
      <c r="I2270" t="s">
        <v>0</v>
      </c>
      <c r="K2270" t="s">
        <v>27</v>
      </c>
      <c r="L2270" t="s">
        <v>17</v>
      </c>
      <c r="M2270" t="s">
        <v>289</v>
      </c>
      <c r="N2270" t="s">
        <v>19</v>
      </c>
      <c r="O2270">
        <v>100</v>
      </c>
      <c r="P2270" t="s">
        <v>668</v>
      </c>
      <c r="Q2270" t="s">
        <v>21</v>
      </c>
      <c r="R2270" t="s">
        <v>694</v>
      </c>
      <c r="S2270" t="s">
        <v>2660</v>
      </c>
      <c r="U2270" t="s">
        <v>1680</v>
      </c>
      <c r="V2270">
        <v>43309</v>
      </c>
    </row>
    <row r="2271" spans="1:22" ht="15.75" customHeight="1" x14ac:dyDescent="0.2">
      <c r="A2271">
        <v>43348.573559224533</v>
      </c>
      <c r="B2271" t="s">
        <v>22</v>
      </c>
      <c r="C2271" t="s">
        <v>4033</v>
      </c>
      <c r="D2271">
        <v>26</v>
      </c>
      <c r="E2271">
        <v>22</v>
      </c>
      <c r="F2271">
        <v>1</v>
      </c>
      <c r="G2271" t="s">
        <v>70</v>
      </c>
      <c r="H2271" t="s">
        <v>26</v>
      </c>
      <c r="I2271" t="s">
        <v>0</v>
      </c>
      <c r="K2271" t="s">
        <v>103</v>
      </c>
      <c r="L2271" t="s">
        <v>57</v>
      </c>
      <c r="M2271" t="s">
        <v>457</v>
      </c>
      <c r="N2271" t="s">
        <v>19</v>
      </c>
      <c r="O2271">
        <v>0</v>
      </c>
      <c r="P2271" t="s">
        <v>44</v>
      </c>
      <c r="Q2271" t="s">
        <v>21</v>
      </c>
      <c r="R2271" t="s">
        <v>72</v>
      </c>
      <c r="S2271" t="s">
        <v>772</v>
      </c>
      <c r="U2271" t="s">
        <v>171</v>
      </c>
      <c r="V2271">
        <v>241675</v>
      </c>
    </row>
    <row r="2272" spans="1:22" ht="15.75" customHeight="1" x14ac:dyDescent="0.2">
      <c r="A2272">
        <v>43348.726579282404</v>
      </c>
      <c r="B2272" t="s">
        <v>15</v>
      </c>
      <c r="C2272" t="s">
        <v>4034</v>
      </c>
      <c r="D2272">
        <v>31</v>
      </c>
      <c r="E2272" t="s">
        <v>91</v>
      </c>
      <c r="F2272">
        <v>4</v>
      </c>
      <c r="G2272" t="s">
        <v>70</v>
      </c>
      <c r="H2272" t="s">
        <v>26</v>
      </c>
      <c r="I2272" t="s">
        <v>0</v>
      </c>
      <c r="K2272" t="s">
        <v>27</v>
      </c>
      <c r="L2272" t="s">
        <v>28</v>
      </c>
      <c r="M2272" t="s">
        <v>29</v>
      </c>
      <c r="N2272" t="s">
        <v>51</v>
      </c>
      <c r="O2272">
        <v>100</v>
      </c>
      <c r="P2272" t="s">
        <v>20</v>
      </c>
      <c r="Q2272" t="s">
        <v>21</v>
      </c>
      <c r="R2272" t="s">
        <v>4035</v>
      </c>
      <c r="U2272" t="s">
        <v>171</v>
      </c>
      <c r="V2272">
        <v>43348</v>
      </c>
    </row>
    <row r="2273" spans="1:22" ht="15.75" customHeight="1" x14ac:dyDescent="0.2">
      <c r="A2273">
        <v>43348.833481747686</v>
      </c>
      <c r="B2273" t="s">
        <v>15</v>
      </c>
      <c r="C2273" t="s">
        <v>4036</v>
      </c>
      <c r="D2273">
        <v>42</v>
      </c>
      <c r="E2273">
        <v>91</v>
      </c>
      <c r="F2273">
        <v>2</v>
      </c>
      <c r="G2273" t="s">
        <v>70</v>
      </c>
      <c r="H2273" t="s">
        <v>26</v>
      </c>
      <c r="I2273" t="s">
        <v>0</v>
      </c>
      <c r="K2273" t="s">
        <v>27</v>
      </c>
      <c r="L2273" t="s">
        <v>17</v>
      </c>
      <c r="M2273" t="s">
        <v>29</v>
      </c>
      <c r="N2273" t="s">
        <v>39</v>
      </c>
      <c r="O2273">
        <v>0</v>
      </c>
      <c r="P2273" t="s">
        <v>4037</v>
      </c>
      <c r="Q2273" t="s">
        <v>21</v>
      </c>
      <c r="R2273" t="s">
        <v>4038</v>
      </c>
      <c r="S2273" t="s">
        <v>291</v>
      </c>
      <c r="U2273" t="s">
        <v>4038</v>
      </c>
      <c r="V2273">
        <v>43348</v>
      </c>
    </row>
    <row r="2274" spans="1:22" ht="15.75" customHeight="1" x14ac:dyDescent="0.2">
      <c r="A2274">
        <v>43348.836240706019</v>
      </c>
      <c r="B2274" t="s">
        <v>36</v>
      </c>
      <c r="C2274" t="s">
        <v>4038</v>
      </c>
      <c r="D2274">
        <v>33</v>
      </c>
      <c r="E2274">
        <v>91</v>
      </c>
      <c r="F2274">
        <v>2</v>
      </c>
      <c r="G2274" t="s">
        <v>70</v>
      </c>
      <c r="H2274" t="s">
        <v>26</v>
      </c>
      <c r="I2274" t="s">
        <v>0</v>
      </c>
      <c r="K2274" t="s">
        <v>27</v>
      </c>
      <c r="L2274" t="s">
        <v>57</v>
      </c>
      <c r="M2274" t="s">
        <v>457</v>
      </c>
      <c r="N2274" t="s">
        <v>19</v>
      </c>
      <c r="O2274">
        <v>0</v>
      </c>
      <c r="P2274" t="s">
        <v>1447</v>
      </c>
      <c r="Q2274" t="s">
        <v>21</v>
      </c>
      <c r="R2274" t="s">
        <v>4038</v>
      </c>
      <c r="S2274" t="s">
        <v>291</v>
      </c>
      <c r="U2274" t="s">
        <v>4039</v>
      </c>
      <c r="V2274">
        <v>43348</v>
      </c>
    </row>
    <row r="2275" spans="1:22" ht="15.75" customHeight="1" x14ac:dyDescent="0.2">
      <c r="A2275">
        <v>43348.887570347222</v>
      </c>
      <c r="B2275" t="s">
        <v>4040</v>
      </c>
      <c r="C2275" t="s">
        <v>4041</v>
      </c>
      <c r="D2275">
        <v>9</v>
      </c>
      <c r="E2275" t="s">
        <v>91</v>
      </c>
      <c r="F2275">
        <v>4</v>
      </c>
      <c r="G2275" t="s">
        <v>70</v>
      </c>
      <c r="H2275" t="s">
        <v>26</v>
      </c>
      <c r="I2275" t="s">
        <v>0</v>
      </c>
      <c r="K2275" t="s">
        <v>293</v>
      </c>
      <c r="L2275" t="s">
        <v>57</v>
      </c>
      <c r="M2275" t="s">
        <v>457</v>
      </c>
      <c r="N2275" t="s">
        <v>19</v>
      </c>
      <c r="O2275">
        <v>0</v>
      </c>
      <c r="P2275" t="s">
        <v>20</v>
      </c>
      <c r="Q2275" t="s">
        <v>21</v>
      </c>
      <c r="R2275" t="s">
        <v>4034</v>
      </c>
      <c r="U2275" t="s">
        <v>171</v>
      </c>
      <c r="V2275">
        <v>43348</v>
      </c>
    </row>
    <row r="2276" spans="1:22" ht="15.75" customHeight="1" x14ac:dyDescent="0.2">
      <c r="A2276">
        <v>43348.889491967595</v>
      </c>
      <c r="B2276" t="s">
        <v>15</v>
      </c>
      <c r="C2276" t="s">
        <v>4042</v>
      </c>
      <c r="D2276">
        <v>35</v>
      </c>
      <c r="E2276" t="s">
        <v>464</v>
      </c>
      <c r="F2276">
        <v>4</v>
      </c>
      <c r="G2276" t="s">
        <v>70</v>
      </c>
      <c r="H2276" t="s">
        <v>26</v>
      </c>
      <c r="I2276" t="s">
        <v>0</v>
      </c>
      <c r="K2276" t="s">
        <v>27</v>
      </c>
      <c r="L2276" t="s">
        <v>28</v>
      </c>
      <c r="M2276" t="s">
        <v>29</v>
      </c>
      <c r="N2276" t="s">
        <v>51</v>
      </c>
      <c r="O2276">
        <v>100</v>
      </c>
      <c r="P2276" t="s">
        <v>20</v>
      </c>
      <c r="Q2276" t="s">
        <v>21</v>
      </c>
      <c r="R2276" t="s">
        <v>4034</v>
      </c>
      <c r="U2276" t="s">
        <v>171</v>
      </c>
      <c r="V2276">
        <v>43348</v>
      </c>
    </row>
    <row r="2277" spans="1:22" ht="15.75" customHeight="1" x14ac:dyDescent="0.2">
      <c r="A2277">
        <v>43348.892121226847</v>
      </c>
      <c r="B2277" t="s">
        <v>15</v>
      </c>
      <c r="C2277" t="s">
        <v>4043</v>
      </c>
      <c r="D2277">
        <v>52</v>
      </c>
      <c r="E2277">
        <v>15</v>
      </c>
      <c r="F2277">
        <v>4</v>
      </c>
      <c r="G2277" t="s">
        <v>70</v>
      </c>
      <c r="H2277" t="s">
        <v>26</v>
      </c>
      <c r="I2277" t="s">
        <v>0</v>
      </c>
      <c r="K2277" t="s">
        <v>27</v>
      </c>
      <c r="L2277" t="s">
        <v>17</v>
      </c>
      <c r="M2277" t="s">
        <v>289</v>
      </c>
      <c r="N2277" t="s">
        <v>19</v>
      </c>
      <c r="O2277">
        <v>0</v>
      </c>
      <c r="P2277" t="s">
        <v>294</v>
      </c>
      <c r="Q2277" t="s">
        <v>21</v>
      </c>
      <c r="R2277" t="s">
        <v>4034</v>
      </c>
      <c r="U2277" t="s">
        <v>171</v>
      </c>
      <c r="V2277">
        <v>43348</v>
      </c>
    </row>
    <row r="2278" spans="1:22" ht="15.75" customHeight="1" x14ac:dyDescent="0.2">
      <c r="A2278">
        <v>43348.893505254629</v>
      </c>
      <c r="B2278" t="s">
        <v>36</v>
      </c>
      <c r="C2278" t="s">
        <v>4044</v>
      </c>
      <c r="D2278">
        <v>55</v>
      </c>
      <c r="E2278">
        <v>15</v>
      </c>
      <c r="F2278">
        <v>4</v>
      </c>
      <c r="G2278" t="s">
        <v>70</v>
      </c>
      <c r="H2278" t="s">
        <v>26</v>
      </c>
      <c r="I2278" t="s">
        <v>0</v>
      </c>
      <c r="K2278" t="s">
        <v>27</v>
      </c>
      <c r="L2278" t="s">
        <v>57</v>
      </c>
      <c r="M2278" t="s">
        <v>457</v>
      </c>
      <c r="N2278" t="s">
        <v>19</v>
      </c>
      <c r="O2278">
        <v>0</v>
      </c>
      <c r="P2278" t="s">
        <v>20</v>
      </c>
      <c r="Q2278" t="s">
        <v>21</v>
      </c>
      <c r="R2278" t="s">
        <v>4034</v>
      </c>
      <c r="U2278" t="s">
        <v>171</v>
      </c>
      <c r="V2278">
        <v>43348</v>
      </c>
    </row>
    <row r="2279" spans="1:22" ht="15.75" customHeight="1" x14ac:dyDescent="0.2">
      <c r="A2279">
        <v>43348.8952584375</v>
      </c>
      <c r="B2279" t="s">
        <v>15</v>
      </c>
      <c r="C2279" t="s">
        <v>4045</v>
      </c>
      <c r="D2279">
        <v>21</v>
      </c>
      <c r="E2279">
        <v>15</v>
      </c>
      <c r="F2279">
        <v>4</v>
      </c>
      <c r="G2279" t="s">
        <v>70</v>
      </c>
      <c r="H2279" t="s">
        <v>26</v>
      </c>
      <c r="I2279" t="s">
        <v>0</v>
      </c>
      <c r="K2279" t="s">
        <v>27</v>
      </c>
      <c r="L2279" t="s">
        <v>28</v>
      </c>
      <c r="M2279" t="s">
        <v>29</v>
      </c>
      <c r="N2279" t="s">
        <v>39</v>
      </c>
      <c r="O2279">
        <v>100</v>
      </c>
      <c r="P2279" t="s">
        <v>294</v>
      </c>
      <c r="Q2279" t="s">
        <v>21</v>
      </c>
      <c r="R2279" t="s">
        <v>4034</v>
      </c>
      <c r="U2279" t="s">
        <v>171</v>
      </c>
      <c r="V2279">
        <v>43348</v>
      </c>
    </row>
    <row r="2280" spans="1:22" ht="15.75" customHeight="1" x14ac:dyDescent="0.2">
      <c r="A2280">
        <v>43348.899278750003</v>
      </c>
      <c r="B2280" t="s">
        <v>15</v>
      </c>
      <c r="C2280" t="s">
        <v>822</v>
      </c>
      <c r="D2280">
        <v>56</v>
      </c>
      <c r="E2280" t="s">
        <v>4046</v>
      </c>
      <c r="F2280">
        <v>3</v>
      </c>
      <c r="G2280" t="s">
        <v>70</v>
      </c>
      <c r="H2280" t="s">
        <v>26</v>
      </c>
      <c r="I2280" t="s">
        <v>0</v>
      </c>
      <c r="K2280" t="s">
        <v>27</v>
      </c>
      <c r="L2280" t="s">
        <v>28</v>
      </c>
      <c r="M2280" t="s">
        <v>29</v>
      </c>
      <c r="N2280" t="s">
        <v>282</v>
      </c>
      <c r="O2280">
        <v>100</v>
      </c>
      <c r="P2280" t="s">
        <v>20</v>
      </c>
      <c r="Q2280" t="s">
        <v>21</v>
      </c>
      <c r="R2280" t="s">
        <v>822</v>
      </c>
      <c r="S2280" t="s">
        <v>772</v>
      </c>
      <c r="U2280" t="s">
        <v>822</v>
      </c>
      <c r="V2280">
        <v>43348</v>
      </c>
    </row>
    <row r="2281" spans="1:22" ht="15.75" customHeight="1" x14ac:dyDescent="0.2">
      <c r="A2281">
        <v>43349.366516631941</v>
      </c>
      <c r="B2281" t="s">
        <v>36</v>
      </c>
      <c r="C2281" t="s">
        <v>4047</v>
      </c>
      <c r="D2281">
        <v>49</v>
      </c>
      <c r="E2281">
        <v>49</v>
      </c>
      <c r="F2281">
        <v>1</v>
      </c>
      <c r="G2281" t="s">
        <v>70</v>
      </c>
      <c r="H2281" t="s">
        <v>26</v>
      </c>
      <c r="I2281" t="s">
        <v>0</v>
      </c>
      <c r="K2281" t="s">
        <v>27</v>
      </c>
      <c r="L2281" t="s">
        <v>57</v>
      </c>
      <c r="M2281" t="s">
        <v>457</v>
      </c>
      <c r="N2281" t="s">
        <v>19</v>
      </c>
      <c r="O2281">
        <v>0</v>
      </c>
      <c r="P2281" t="s">
        <v>20</v>
      </c>
      <c r="Q2281" t="s">
        <v>21</v>
      </c>
      <c r="R2281" t="s">
        <v>171</v>
      </c>
      <c r="S2281" t="s">
        <v>772</v>
      </c>
      <c r="U2281" t="s">
        <v>171</v>
      </c>
      <c r="V2281">
        <v>43349</v>
      </c>
    </row>
    <row r="2282" spans="1:22" ht="15.75" customHeight="1" x14ac:dyDescent="0.2">
      <c r="A2282">
        <v>43349.51996766204</v>
      </c>
      <c r="B2282" t="s">
        <v>36</v>
      </c>
      <c r="C2282" t="s">
        <v>4048</v>
      </c>
      <c r="D2282">
        <v>68</v>
      </c>
      <c r="E2282">
        <v>10</v>
      </c>
      <c r="F2282">
        <v>3</v>
      </c>
      <c r="G2282" t="s">
        <v>70</v>
      </c>
      <c r="H2282" t="s">
        <v>26</v>
      </c>
      <c r="I2282" t="s">
        <v>0</v>
      </c>
      <c r="K2282" t="s">
        <v>27</v>
      </c>
      <c r="L2282" t="s">
        <v>57</v>
      </c>
      <c r="M2282" t="s">
        <v>457</v>
      </c>
      <c r="N2282" t="s">
        <v>19</v>
      </c>
      <c r="O2282">
        <v>0</v>
      </c>
      <c r="P2282" t="s">
        <v>20</v>
      </c>
      <c r="Q2282" t="s">
        <v>21</v>
      </c>
      <c r="R2282" t="s">
        <v>4049</v>
      </c>
      <c r="S2282" t="s">
        <v>4030</v>
      </c>
      <c r="U2282" t="s">
        <v>4050</v>
      </c>
      <c r="V2282">
        <v>43349</v>
      </c>
    </row>
    <row r="2283" spans="1:22" ht="15.75" customHeight="1" x14ac:dyDescent="0.2">
      <c r="A2283">
        <v>43349.522564166662</v>
      </c>
      <c r="B2283" t="s">
        <v>15</v>
      </c>
      <c r="C2283" t="s">
        <v>4051</v>
      </c>
      <c r="D2283">
        <v>25</v>
      </c>
      <c r="E2283">
        <v>10</v>
      </c>
      <c r="F2283">
        <v>3</v>
      </c>
      <c r="G2283" t="s">
        <v>70</v>
      </c>
      <c r="H2283" t="s">
        <v>26</v>
      </c>
      <c r="I2283" t="s">
        <v>0</v>
      </c>
      <c r="K2283" t="s">
        <v>27</v>
      </c>
      <c r="L2283" t="s">
        <v>57</v>
      </c>
      <c r="M2283" t="s">
        <v>457</v>
      </c>
      <c r="N2283" t="s">
        <v>19</v>
      </c>
      <c r="O2283">
        <v>0</v>
      </c>
      <c r="P2283" t="s">
        <v>20</v>
      </c>
      <c r="Q2283" t="s">
        <v>21</v>
      </c>
      <c r="R2283" t="s">
        <v>4052</v>
      </c>
      <c r="S2283" t="s">
        <v>4030</v>
      </c>
      <c r="U2283" t="s">
        <v>4053</v>
      </c>
      <c r="V2283">
        <v>43349</v>
      </c>
    </row>
    <row r="2284" spans="1:22" ht="15.75" customHeight="1" x14ac:dyDescent="0.2">
      <c r="A2284">
        <v>43349.524230219904</v>
      </c>
      <c r="B2284" t="s">
        <v>22</v>
      </c>
      <c r="C2284" t="s">
        <v>4054</v>
      </c>
      <c r="D2284">
        <v>51</v>
      </c>
      <c r="E2284">
        <v>10</v>
      </c>
      <c r="F2284">
        <v>3</v>
      </c>
      <c r="G2284" t="s">
        <v>70</v>
      </c>
      <c r="H2284" t="s">
        <v>26</v>
      </c>
      <c r="I2284" t="s">
        <v>0</v>
      </c>
      <c r="K2284" t="s">
        <v>27</v>
      </c>
      <c r="L2284" t="s">
        <v>57</v>
      </c>
      <c r="M2284" t="s">
        <v>457</v>
      </c>
      <c r="N2284" t="s">
        <v>19</v>
      </c>
      <c r="O2284">
        <v>0</v>
      </c>
      <c r="P2284" t="s">
        <v>20</v>
      </c>
      <c r="Q2284" t="s">
        <v>21</v>
      </c>
      <c r="R2284" t="s">
        <v>4055</v>
      </c>
      <c r="S2284" t="s">
        <v>4056</v>
      </c>
      <c r="U2284" t="s">
        <v>4053</v>
      </c>
      <c r="V2284">
        <v>43349</v>
      </c>
    </row>
    <row r="2285" spans="1:22" ht="15.75" customHeight="1" x14ac:dyDescent="0.2">
      <c r="A2285">
        <v>43349.687305914355</v>
      </c>
      <c r="B2285" t="s">
        <v>15</v>
      </c>
      <c r="C2285" t="s">
        <v>4057</v>
      </c>
      <c r="D2285">
        <v>65</v>
      </c>
      <c r="E2285" t="s">
        <v>4058</v>
      </c>
      <c r="F2285">
        <v>17</v>
      </c>
      <c r="G2285" s="4" t="s">
        <v>34</v>
      </c>
      <c r="H2285" t="s">
        <v>26</v>
      </c>
      <c r="I2285" t="s">
        <v>0</v>
      </c>
      <c r="K2285" t="s">
        <v>27</v>
      </c>
      <c r="L2285" t="s">
        <v>28</v>
      </c>
      <c r="M2285" t="s">
        <v>94</v>
      </c>
      <c r="N2285" t="s">
        <v>39</v>
      </c>
      <c r="O2285">
        <v>1000</v>
      </c>
      <c r="P2285" t="s">
        <v>20</v>
      </c>
      <c r="Q2285" t="s">
        <v>21</v>
      </c>
      <c r="R2285" t="s">
        <v>2561</v>
      </c>
      <c r="S2285" t="s">
        <v>780</v>
      </c>
      <c r="U2285" t="s">
        <v>2561</v>
      </c>
      <c r="V2285">
        <v>43349</v>
      </c>
    </row>
    <row r="2286" spans="1:22" ht="15.75" customHeight="1" x14ac:dyDescent="0.2">
      <c r="A2286">
        <v>43349.688865312499</v>
      </c>
      <c r="B2286" t="s">
        <v>36</v>
      </c>
      <c r="C2286" t="s">
        <v>4059</v>
      </c>
      <c r="D2286">
        <v>67</v>
      </c>
      <c r="E2286" t="s">
        <v>4058</v>
      </c>
      <c r="F2286">
        <v>17</v>
      </c>
      <c r="G2286" s="4" t="s">
        <v>34</v>
      </c>
      <c r="H2286" t="s">
        <v>26</v>
      </c>
      <c r="I2286" t="s">
        <v>0</v>
      </c>
      <c r="K2286" t="s">
        <v>27</v>
      </c>
      <c r="L2286" t="s">
        <v>28</v>
      </c>
      <c r="M2286" t="s">
        <v>94</v>
      </c>
      <c r="N2286" t="s">
        <v>39</v>
      </c>
      <c r="O2286">
        <v>520</v>
      </c>
      <c r="P2286" t="s">
        <v>20</v>
      </c>
      <c r="Q2286" t="s">
        <v>21</v>
      </c>
      <c r="R2286" t="s">
        <v>2561</v>
      </c>
      <c r="S2286" t="s">
        <v>780</v>
      </c>
      <c r="U2286" t="s">
        <v>2561</v>
      </c>
      <c r="V2286">
        <v>43349</v>
      </c>
    </row>
    <row r="2287" spans="1:22" ht="15.75" customHeight="1" x14ac:dyDescent="0.2">
      <c r="A2287">
        <v>43349.691019201389</v>
      </c>
      <c r="B2287" t="s">
        <v>22</v>
      </c>
      <c r="C2287" t="s">
        <v>4060</v>
      </c>
      <c r="D2287">
        <v>20</v>
      </c>
      <c r="E2287" t="s">
        <v>4058</v>
      </c>
      <c r="F2287">
        <v>17</v>
      </c>
      <c r="G2287" s="4" t="s">
        <v>34</v>
      </c>
      <c r="H2287" t="s">
        <v>26</v>
      </c>
      <c r="I2287" t="s">
        <v>0</v>
      </c>
      <c r="K2287" t="s">
        <v>27</v>
      </c>
      <c r="L2287" t="s">
        <v>57</v>
      </c>
      <c r="M2287" t="s">
        <v>457</v>
      </c>
      <c r="N2287" t="s">
        <v>19</v>
      </c>
      <c r="O2287">
        <v>0</v>
      </c>
      <c r="P2287" t="s">
        <v>20</v>
      </c>
      <c r="Q2287" t="s">
        <v>21</v>
      </c>
      <c r="R2287" t="s">
        <v>2561</v>
      </c>
      <c r="S2287" t="s">
        <v>780</v>
      </c>
      <c r="U2287" t="s">
        <v>2561</v>
      </c>
      <c r="V2287">
        <v>43349</v>
      </c>
    </row>
    <row r="2288" spans="1:22" ht="15.75" customHeight="1" x14ac:dyDescent="0.2">
      <c r="A2288">
        <v>43349.694039837967</v>
      </c>
      <c r="B2288" t="s">
        <v>36</v>
      </c>
      <c r="C2288" t="s">
        <v>4061</v>
      </c>
      <c r="D2288">
        <v>58</v>
      </c>
      <c r="E2288">
        <v>124</v>
      </c>
      <c r="F2288">
        <v>17</v>
      </c>
      <c r="G2288" s="4" t="s">
        <v>34</v>
      </c>
      <c r="H2288" t="s">
        <v>26</v>
      </c>
      <c r="I2288" t="s">
        <v>0</v>
      </c>
      <c r="K2288" t="s">
        <v>27</v>
      </c>
      <c r="L2288" t="s">
        <v>28</v>
      </c>
      <c r="M2288" t="s">
        <v>94</v>
      </c>
      <c r="N2288" t="s">
        <v>39</v>
      </c>
      <c r="O2288">
        <v>1000</v>
      </c>
      <c r="P2288" t="s">
        <v>20</v>
      </c>
      <c r="Q2288" t="s">
        <v>21</v>
      </c>
      <c r="R2288" t="s">
        <v>2561</v>
      </c>
      <c r="S2288" t="s">
        <v>780</v>
      </c>
      <c r="U2288" t="s">
        <v>2561</v>
      </c>
      <c r="V2288">
        <v>43349</v>
      </c>
    </row>
    <row r="2289" spans="1:22" ht="15.75" customHeight="1" x14ac:dyDescent="0.2">
      <c r="A2289">
        <v>43349.695802974536</v>
      </c>
      <c r="B2289" t="s">
        <v>15</v>
      </c>
      <c r="C2289" t="s">
        <v>4062</v>
      </c>
      <c r="D2289">
        <v>27</v>
      </c>
      <c r="E2289">
        <v>124</v>
      </c>
      <c r="F2289">
        <v>17</v>
      </c>
      <c r="G2289" s="4" t="s">
        <v>34</v>
      </c>
      <c r="H2289" t="s">
        <v>26</v>
      </c>
      <c r="I2289" t="s">
        <v>0</v>
      </c>
      <c r="K2289" t="s">
        <v>27</v>
      </c>
      <c r="L2289" t="s">
        <v>28</v>
      </c>
      <c r="M2289" t="s">
        <v>94</v>
      </c>
      <c r="N2289" t="s">
        <v>39</v>
      </c>
      <c r="O2289">
        <v>1000</v>
      </c>
      <c r="P2289" t="s">
        <v>20</v>
      </c>
      <c r="Q2289" t="s">
        <v>21</v>
      </c>
      <c r="R2289" t="s">
        <v>2561</v>
      </c>
      <c r="S2289" t="s">
        <v>780</v>
      </c>
      <c r="U2289" t="s">
        <v>2561</v>
      </c>
      <c r="V2289">
        <v>43349</v>
      </c>
    </row>
    <row r="2290" spans="1:22" ht="15.75" customHeight="1" x14ac:dyDescent="0.2">
      <c r="A2290">
        <v>43349.84648349537</v>
      </c>
      <c r="B2290" t="s">
        <v>36</v>
      </c>
      <c r="C2290" t="s">
        <v>2000</v>
      </c>
      <c r="D2290">
        <v>41</v>
      </c>
      <c r="E2290" t="s">
        <v>2001</v>
      </c>
      <c r="F2290">
        <v>8</v>
      </c>
      <c r="G2290" s="4" t="s">
        <v>93</v>
      </c>
      <c r="H2290" t="s">
        <v>26</v>
      </c>
      <c r="I2290" t="s">
        <v>0</v>
      </c>
      <c r="K2290" t="s">
        <v>27</v>
      </c>
      <c r="L2290" t="s">
        <v>57</v>
      </c>
      <c r="M2290" t="s">
        <v>289</v>
      </c>
      <c r="N2290" t="s">
        <v>19</v>
      </c>
      <c r="O2290">
        <v>0</v>
      </c>
      <c r="P2290" t="s">
        <v>216</v>
      </c>
      <c r="Q2290" t="s">
        <v>21</v>
      </c>
      <c r="R2290" t="s">
        <v>2000</v>
      </c>
      <c r="S2290" t="s">
        <v>4063</v>
      </c>
      <c r="U2290" t="s">
        <v>4064</v>
      </c>
      <c r="V2290">
        <v>43348</v>
      </c>
    </row>
    <row r="2291" spans="1:22" ht="15.75" customHeight="1" x14ac:dyDescent="0.2">
      <c r="A2291">
        <v>43349.910401944449</v>
      </c>
      <c r="B2291" t="s">
        <v>15</v>
      </c>
      <c r="C2291" t="s">
        <v>4065</v>
      </c>
      <c r="D2291">
        <v>51</v>
      </c>
      <c r="E2291" t="s">
        <v>2220</v>
      </c>
      <c r="F2291">
        <v>4</v>
      </c>
      <c r="G2291" t="s">
        <v>70</v>
      </c>
      <c r="H2291" t="s">
        <v>26</v>
      </c>
      <c r="I2291" t="s">
        <v>0</v>
      </c>
      <c r="K2291" t="s">
        <v>27</v>
      </c>
      <c r="L2291" t="s">
        <v>57</v>
      </c>
      <c r="M2291" t="s">
        <v>457</v>
      </c>
      <c r="N2291" t="s">
        <v>19</v>
      </c>
      <c r="O2291">
        <v>0</v>
      </c>
      <c r="P2291" t="s">
        <v>101</v>
      </c>
      <c r="Q2291" t="s">
        <v>21</v>
      </c>
      <c r="R2291" t="s">
        <v>4066</v>
      </c>
      <c r="S2291" t="s">
        <v>4067</v>
      </c>
      <c r="U2291" t="s">
        <v>202</v>
      </c>
      <c r="V2291">
        <v>43349</v>
      </c>
    </row>
    <row r="2292" spans="1:22" ht="15.75" customHeight="1" x14ac:dyDescent="0.2">
      <c r="A2292">
        <v>43349.913206805555</v>
      </c>
      <c r="B2292" t="s">
        <v>36</v>
      </c>
      <c r="C2292" t="s">
        <v>4068</v>
      </c>
      <c r="D2292">
        <v>50</v>
      </c>
      <c r="E2292" t="s">
        <v>2220</v>
      </c>
      <c r="F2292">
        <v>4</v>
      </c>
      <c r="G2292" t="s">
        <v>70</v>
      </c>
      <c r="H2292" t="s">
        <v>26</v>
      </c>
      <c r="I2292" t="s">
        <v>0</v>
      </c>
      <c r="K2292" t="s">
        <v>27</v>
      </c>
      <c r="L2292" t="s">
        <v>57</v>
      </c>
      <c r="M2292" t="s">
        <v>457</v>
      </c>
      <c r="N2292" t="s">
        <v>19</v>
      </c>
      <c r="O2292">
        <v>0</v>
      </c>
      <c r="P2292" t="s">
        <v>71</v>
      </c>
      <c r="Q2292" t="s">
        <v>21</v>
      </c>
      <c r="R2292" t="s">
        <v>4068</v>
      </c>
      <c r="S2292" t="s">
        <v>369</v>
      </c>
      <c r="U2292" t="s">
        <v>202</v>
      </c>
      <c r="V2292">
        <v>43349</v>
      </c>
    </row>
    <row r="2293" spans="1:22" ht="15.75" customHeight="1" x14ac:dyDescent="0.2">
      <c r="A2293">
        <v>43349.916388900463</v>
      </c>
      <c r="B2293" t="s">
        <v>15</v>
      </c>
      <c r="C2293" t="s">
        <v>4069</v>
      </c>
      <c r="D2293">
        <v>31</v>
      </c>
      <c r="E2293" t="s">
        <v>2220</v>
      </c>
      <c r="F2293">
        <v>4</v>
      </c>
      <c r="G2293" t="s">
        <v>70</v>
      </c>
      <c r="H2293" t="s">
        <v>26</v>
      </c>
      <c r="I2293" t="s">
        <v>0</v>
      </c>
      <c r="K2293" t="s">
        <v>145</v>
      </c>
      <c r="L2293" t="s">
        <v>28</v>
      </c>
      <c r="M2293" t="s">
        <v>289</v>
      </c>
      <c r="N2293" t="s">
        <v>19</v>
      </c>
      <c r="O2293">
        <v>0</v>
      </c>
      <c r="P2293" t="s">
        <v>101</v>
      </c>
      <c r="Q2293" t="s">
        <v>21</v>
      </c>
      <c r="R2293" t="s">
        <v>4070</v>
      </c>
      <c r="S2293" t="s">
        <v>4067</v>
      </c>
      <c r="U2293" t="s">
        <v>171</v>
      </c>
      <c r="V2293">
        <v>43349</v>
      </c>
    </row>
    <row r="2294" spans="1:22" ht="15.75" customHeight="1" x14ac:dyDescent="0.2">
      <c r="A2294">
        <v>43350.370479837962</v>
      </c>
      <c r="B2294" t="s">
        <v>15</v>
      </c>
      <c r="C2294" t="s">
        <v>4071</v>
      </c>
      <c r="D2294">
        <v>64</v>
      </c>
      <c r="E2294" t="s">
        <v>4072</v>
      </c>
      <c r="F2294">
        <v>4</v>
      </c>
      <c r="G2294" t="s">
        <v>70</v>
      </c>
      <c r="H2294" t="s">
        <v>26</v>
      </c>
      <c r="I2294" t="s">
        <v>0</v>
      </c>
      <c r="K2294" t="s">
        <v>27</v>
      </c>
      <c r="L2294" t="s">
        <v>136</v>
      </c>
      <c r="M2294" t="s">
        <v>94</v>
      </c>
      <c r="N2294" t="s">
        <v>19</v>
      </c>
      <c r="O2294">
        <v>1000</v>
      </c>
      <c r="P2294" t="s">
        <v>307</v>
      </c>
      <c r="Q2294" t="s">
        <v>21</v>
      </c>
      <c r="R2294" t="s">
        <v>4073</v>
      </c>
      <c r="S2294" t="s">
        <v>4074</v>
      </c>
      <c r="U2294" t="s">
        <v>171</v>
      </c>
      <c r="V2294">
        <v>43347</v>
      </c>
    </row>
    <row r="2295" spans="1:22" ht="15.75" customHeight="1" x14ac:dyDescent="0.2">
      <c r="A2295">
        <v>43350.382275439813</v>
      </c>
      <c r="B2295" t="s">
        <v>15</v>
      </c>
      <c r="C2295" t="s">
        <v>4075</v>
      </c>
      <c r="D2295">
        <v>51</v>
      </c>
      <c r="E2295" t="s">
        <v>2220</v>
      </c>
      <c r="F2295">
        <v>4</v>
      </c>
      <c r="G2295" t="s">
        <v>70</v>
      </c>
      <c r="H2295" t="s">
        <v>26</v>
      </c>
      <c r="I2295" t="s">
        <v>0</v>
      </c>
      <c r="K2295" t="s">
        <v>27</v>
      </c>
      <c r="L2295" t="s">
        <v>57</v>
      </c>
      <c r="M2295" t="s">
        <v>457</v>
      </c>
      <c r="N2295" t="s">
        <v>19</v>
      </c>
      <c r="O2295">
        <v>0</v>
      </c>
      <c r="P2295" t="s">
        <v>71</v>
      </c>
      <c r="Q2295" t="s">
        <v>21</v>
      </c>
      <c r="R2295" t="s">
        <v>4068</v>
      </c>
      <c r="S2295" t="s">
        <v>772</v>
      </c>
      <c r="U2295" t="s">
        <v>171</v>
      </c>
      <c r="V2295">
        <v>43347</v>
      </c>
    </row>
    <row r="2296" spans="1:22" ht="15.75" customHeight="1" x14ac:dyDescent="0.2">
      <c r="A2296">
        <v>43350.462032569441</v>
      </c>
      <c r="B2296" t="s">
        <v>36</v>
      </c>
      <c r="C2296" t="s">
        <v>4076</v>
      </c>
      <c r="D2296">
        <v>37</v>
      </c>
      <c r="E2296" t="s">
        <v>4077</v>
      </c>
      <c r="F2296">
        <v>11</v>
      </c>
      <c r="G2296" t="s">
        <v>70</v>
      </c>
      <c r="H2296" t="s">
        <v>26</v>
      </c>
      <c r="I2296" t="s">
        <v>0</v>
      </c>
      <c r="K2296" t="s">
        <v>27</v>
      </c>
      <c r="L2296" t="s">
        <v>57</v>
      </c>
      <c r="M2296" t="s">
        <v>457</v>
      </c>
      <c r="N2296" t="s">
        <v>19</v>
      </c>
      <c r="O2296">
        <v>0</v>
      </c>
      <c r="P2296" t="s">
        <v>101</v>
      </c>
      <c r="Q2296" t="s">
        <v>21</v>
      </c>
      <c r="R2296" t="s">
        <v>4078</v>
      </c>
      <c r="S2296" t="s">
        <v>772</v>
      </c>
      <c r="U2296" t="s">
        <v>171</v>
      </c>
      <c r="V2296">
        <v>43347</v>
      </c>
    </row>
    <row r="2297" spans="1:22" ht="15.75" customHeight="1" x14ac:dyDescent="0.2">
      <c r="A2297">
        <v>43350.465091215279</v>
      </c>
      <c r="B2297" t="s">
        <v>15</v>
      </c>
      <c r="C2297" t="s">
        <v>4079</v>
      </c>
      <c r="D2297">
        <v>42</v>
      </c>
      <c r="E2297" t="s">
        <v>4077</v>
      </c>
      <c r="F2297">
        <v>11</v>
      </c>
      <c r="G2297" t="s">
        <v>70</v>
      </c>
      <c r="H2297" t="s">
        <v>26</v>
      </c>
      <c r="I2297" t="s">
        <v>0</v>
      </c>
      <c r="K2297" t="s">
        <v>27</v>
      </c>
      <c r="L2297" t="s">
        <v>57</v>
      </c>
      <c r="M2297" t="s">
        <v>457</v>
      </c>
      <c r="N2297" t="s">
        <v>19</v>
      </c>
      <c r="O2297">
        <v>0</v>
      </c>
      <c r="P2297" t="s">
        <v>101</v>
      </c>
      <c r="Q2297" t="s">
        <v>21</v>
      </c>
      <c r="R2297" t="s">
        <v>4078</v>
      </c>
      <c r="S2297" t="s">
        <v>772</v>
      </c>
      <c r="U2297" t="s">
        <v>171</v>
      </c>
      <c r="V2297">
        <v>43347</v>
      </c>
    </row>
    <row r="2298" spans="1:22" ht="15.75" customHeight="1" x14ac:dyDescent="0.2">
      <c r="A2298">
        <v>43350.600473379629</v>
      </c>
      <c r="B2298" t="s">
        <v>36</v>
      </c>
      <c r="C2298" t="s">
        <v>4080</v>
      </c>
      <c r="D2298">
        <v>63</v>
      </c>
      <c r="E2298">
        <v>91</v>
      </c>
      <c r="F2298">
        <v>11</v>
      </c>
      <c r="G2298" t="s">
        <v>70</v>
      </c>
      <c r="H2298" t="s">
        <v>26</v>
      </c>
      <c r="I2298" t="s">
        <v>0</v>
      </c>
      <c r="K2298" t="s">
        <v>27</v>
      </c>
      <c r="L2298" t="s">
        <v>57</v>
      </c>
      <c r="M2298" t="s">
        <v>457</v>
      </c>
      <c r="N2298" t="s">
        <v>51</v>
      </c>
      <c r="O2298">
        <v>0</v>
      </c>
      <c r="P2298" t="s">
        <v>84</v>
      </c>
      <c r="Q2298" t="s">
        <v>21</v>
      </c>
      <c r="R2298" t="s">
        <v>4078</v>
      </c>
      <c r="S2298" t="s">
        <v>772</v>
      </c>
      <c r="U2298" t="s">
        <v>171</v>
      </c>
      <c r="V2298">
        <v>43347</v>
      </c>
    </row>
    <row r="2299" spans="1:22" ht="15.75" customHeight="1" x14ac:dyDescent="0.2">
      <c r="A2299">
        <v>43350.604181319446</v>
      </c>
      <c r="B2299" t="s">
        <v>15</v>
      </c>
      <c r="C2299" t="s">
        <v>4081</v>
      </c>
      <c r="D2299">
        <v>66</v>
      </c>
      <c r="E2299">
        <v>91</v>
      </c>
      <c r="F2299">
        <v>11</v>
      </c>
      <c r="G2299" t="s">
        <v>70</v>
      </c>
      <c r="H2299" t="s">
        <v>26</v>
      </c>
      <c r="I2299" t="s">
        <v>0</v>
      </c>
      <c r="K2299" t="s">
        <v>27</v>
      </c>
      <c r="L2299" t="s">
        <v>57</v>
      </c>
      <c r="M2299" t="s">
        <v>457</v>
      </c>
      <c r="N2299" t="s">
        <v>51</v>
      </c>
      <c r="O2299">
        <v>0</v>
      </c>
      <c r="P2299" t="s">
        <v>71</v>
      </c>
      <c r="Q2299" t="s">
        <v>21</v>
      </c>
      <c r="R2299" t="s">
        <v>4078</v>
      </c>
      <c r="S2299" t="s">
        <v>772</v>
      </c>
      <c r="U2299" t="s">
        <v>1649</v>
      </c>
      <c r="V2299">
        <v>43347</v>
      </c>
    </row>
    <row r="2300" spans="1:22" ht="15.75" customHeight="1" x14ac:dyDescent="0.2">
      <c r="A2300">
        <v>43350.605755717595</v>
      </c>
      <c r="B2300" t="s">
        <v>36</v>
      </c>
      <c r="C2300" t="s">
        <v>4082</v>
      </c>
      <c r="D2300">
        <v>59</v>
      </c>
      <c r="E2300" t="s">
        <v>533</v>
      </c>
      <c r="F2300">
        <v>11</v>
      </c>
      <c r="G2300" t="s">
        <v>70</v>
      </c>
      <c r="H2300" t="s">
        <v>26</v>
      </c>
      <c r="I2300" t="s">
        <v>0</v>
      </c>
      <c r="K2300" t="s">
        <v>27</v>
      </c>
      <c r="L2300" t="s">
        <v>57</v>
      </c>
      <c r="M2300" t="s">
        <v>457</v>
      </c>
      <c r="N2300" t="s">
        <v>19</v>
      </c>
      <c r="O2300">
        <v>0</v>
      </c>
      <c r="P2300" t="s">
        <v>101</v>
      </c>
      <c r="Q2300" t="s">
        <v>21</v>
      </c>
      <c r="R2300" t="s">
        <v>4078</v>
      </c>
      <c r="S2300" t="s">
        <v>772</v>
      </c>
      <c r="U2300" t="s">
        <v>1649</v>
      </c>
      <c r="V2300">
        <v>43347</v>
      </c>
    </row>
    <row r="2301" spans="1:22" ht="15.75" customHeight="1" x14ac:dyDescent="0.2">
      <c r="A2301">
        <v>43350.607317476853</v>
      </c>
      <c r="B2301" t="s">
        <v>36</v>
      </c>
      <c r="C2301" t="s">
        <v>4083</v>
      </c>
      <c r="D2301">
        <v>70</v>
      </c>
      <c r="E2301">
        <v>2</v>
      </c>
      <c r="F2301">
        <v>11</v>
      </c>
      <c r="G2301" t="s">
        <v>70</v>
      </c>
      <c r="H2301" t="s">
        <v>26</v>
      </c>
      <c r="I2301" t="s">
        <v>0</v>
      </c>
      <c r="K2301" t="s">
        <v>27</v>
      </c>
      <c r="L2301" t="s">
        <v>57</v>
      </c>
      <c r="M2301" t="s">
        <v>457</v>
      </c>
      <c r="N2301" t="s">
        <v>19</v>
      </c>
      <c r="O2301">
        <v>0</v>
      </c>
      <c r="P2301" t="s">
        <v>71</v>
      </c>
      <c r="Q2301" t="s">
        <v>21</v>
      </c>
      <c r="R2301" t="s">
        <v>4078</v>
      </c>
      <c r="S2301" t="s">
        <v>772</v>
      </c>
      <c r="U2301" t="s">
        <v>171</v>
      </c>
      <c r="V2301">
        <v>43347</v>
      </c>
    </row>
    <row r="2302" spans="1:22" ht="15.75" customHeight="1" x14ac:dyDescent="0.2">
      <c r="A2302">
        <v>43350.609716180552</v>
      </c>
      <c r="B2302" t="s">
        <v>36</v>
      </c>
      <c r="C2302" t="s">
        <v>4084</v>
      </c>
      <c r="D2302">
        <v>48</v>
      </c>
      <c r="E2302" t="s">
        <v>1808</v>
      </c>
      <c r="F2302">
        <v>11</v>
      </c>
      <c r="G2302" t="s">
        <v>70</v>
      </c>
      <c r="H2302" t="s">
        <v>26</v>
      </c>
      <c r="I2302" t="s">
        <v>0</v>
      </c>
      <c r="K2302" t="s">
        <v>27</v>
      </c>
      <c r="L2302" t="s">
        <v>57</v>
      </c>
      <c r="M2302" t="s">
        <v>457</v>
      </c>
      <c r="N2302" t="s">
        <v>19</v>
      </c>
      <c r="O2302">
        <v>0</v>
      </c>
      <c r="P2302" t="s">
        <v>54</v>
      </c>
      <c r="Q2302" t="s">
        <v>21</v>
      </c>
      <c r="R2302" t="s">
        <v>4085</v>
      </c>
      <c r="S2302" t="s">
        <v>4086</v>
      </c>
      <c r="U2302" t="s">
        <v>171</v>
      </c>
      <c r="V2302">
        <v>43347</v>
      </c>
    </row>
    <row r="2303" spans="1:22" ht="15.75" customHeight="1" x14ac:dyDescent="0.2">
      <c r="A2303">
        <v>43350.611516956022</v>
      </c>
      <c r="B2303" t="s">
        <v>15</v>
      </c>
      <c r="C2303" t="s">
        <v>4087</v>
      </c>
      <c r="D2303">
        <v>53</v>
      </c>
      <c r="E2303" t="s">
        <v>1808</v>
      </c>
      <c r="F2303">
        <v>11</v>
      </c>
      <c r="G2303" t="s">
        <v>70</v>
      </c>
      <c r="H2303" t="s">
        <v>26</v>
      </c>
      <c r="I2303" t="s">
        <v>0</v>
      </c>
      <c r="K2303" t="s">
        <v>27</v>
      </c>
      <c r="L2303" t="s">
        <v>57</v>
      </c>
      <c r="M2303" t="s">
        <v>457</v>
      </c>
      <c r="N2303" t="s">
        <v>19</v>
      </c>
      <c r="O2303">
        <v>0</v>
      </c>
      <c r="P2303" t="s">
        <v>71</v>
      </c>
      <c r="Q2303" t="s">
        <v>21</v>
      </c>
      <c r="R2303" t="s">
        <v>4085</v>
      </c>
      <c r="S2303" t="s">
        <v>772</v>
      </c>
      <c r="U2303" t="s">
        <v>171</v>
      </c>
      <c r="V2303">
        <v>43347</v>
      </c>
    </row>
    <row r="2304" spans="1:22" ht="15.75" customHeight="1" x14ac:dyDescent="0.2">
      <c r="A2304">
        <v>43350.925573749999</v>
      </c>
      <c r="B2304" t="s">
        <v>36</v>
      </c>
      <c r="C2304" t="s">
        <v>4088</v>
      </c>
      <c r="D2304">
        <v>57</v>
      </c>
      <c r="E2304" t="s">
        <v>969</v>
      </c>
      <c r="F2304">
        <v>8</v>
      </c>
      <c r="G2304" s="4" t="s">
        <v>93</v>
      </c>
      <c r="H2304" t="s">
        <v>26</v>
      </c>
      <c r="I2304" t="s">
        <v>0</v>
      </c>
      <c r="K2304" t="s">
        <v>100</v>
      </c>
      <c r="L2304" t="s">
        <v>17</v>
      </c>
      <c r="M2304" t="s">
        <v>289</v>
      </c>
      <c r="N2304" t="s">
        <v>19</v>
      </c>
      <c r="O2304">
        <v>0</v>
      </c>
      <c r="P2304" t="s">
        <v>294</v>
      </c>
      <c r="Q2304" t="s">
        <v>21</v>
      </c>
      <c r="R2304" t="s">
        <v>2000</v>
      </c>
      <c r="S2304" t="s">
        <v>4089</v>
      </c>
      <c r="U2304" t="s">
        <v>4064</v>
      </c>
      <c r="V2304">
        <v>43350</v>
      </c>
    </row>
    <row r="2305" spans="1:22" ht="15.75" customHeight="1" x14ac:dyDescent="0.2">
      <c r="A2305">
        <v>43350.938374849538</v>
      </c>
      <c r="B2305" t="s">
        <v>15</v>
      </c>
      <c r="C2305" t="s">
        <v>4090</v>
      </c>
      <c r="D2305">
        <v>36</v>
      </c>
      <c r="E2305" t="s">
        <v>2001</v>
      </c>
      <c r="F2305">
        <v>8</v>
      </c>
      <c r="G2305" s="4" t="s">
        <v>93</v>
      </c>
      <c r="H2305" t="s">
        <v>26</v>
      </c>
      <c r="I2305" t="s">
        <v>0</v>
      </c>
      <c r="K2305" t="s">
        <v>27</v>
      </c>
      <c r="L2305" t="s">
        <v>17</v>
      </c>
      <c r="M2305" t="s">
        <v>182</v>
      </c>
      <c r="N2305" t="s">
        <v>39</v>
      </c>
      <c r="O2305">
        <v>0</v>
      </c>
      <c r="P2305" t="s">
        <v>30</v>
      </c>
      <c r="Q2305" t="s">
        <v>21</v>
      </c>
      <c r="R2305" t="s">
        <v>4091</v>
      </c>
      <c r="S2305" t="s">
        <v>1027</v>
      </c>
      <c r="U2305" t="s">
        <v>4092</v>
      </c>
      <c r="V2305">
        <v>43350</v>
      </c>
    </row>
    <row r="2306" spans="1:22" ht="15.75" customHeight="1" x14ac:dyDescent="0.2">
      <c r="A2306">
        <v>43351.851819826392</v>
      </c>
      <c r="B2306" t="s">
        <v>15</v>
      </c>
      <c r="C2306" t="s">
        <v>4093</v>
      </c>
      <c r="D2306">
        <v>26</v>
      </c>
      <c r="E2306" t="s">
        <v>4094</v>
      </c>
      <c r="F2306">
        <v>8</v>
      </c>
      <c r="G2306" s="4" t="s">
        <v>93</v>
      </c>
      <c r="H2306" t="s">
        <v>26</v>
      </c>
      <c r="I2306" t="s">
        <v>0</v>
      </c>
      <c r="K2306" t="s">
        <v>50</v>
      </c>
      <c r="L2306" t="s">
        <v>57</v>
      </c>
      <c r="M2306" t="s">
        <v>457</v>
      </c>
      <c r="N2306" t="s">
        <v>19</v>
      </c>
      <c r="O2306">
        <v>0</v>
      </c>
      <c r="P2306" t="s">
        <v>101</v>
      </c>
      <c r="Q2306" t="s">
        <v>21</v>
      </c>
      <c r="R2306" t="s">
        <v>4095</v>
      </c>
      <c r="S2306" t="s">
        <v>4063</v>
      </c>
      <c r="U2306" t="s">
        <v>4096</v>
      </c>
      <c r="V2306">
        <v>43351</v>
      </c>
    </row>
    <row r="2307" spans="1:22" ht="15.75" customHeight="1" x14ac:dyDescent="0.2">
      <c r="A2307">
        <v>43351.855573333334</v>
      </c>
      <c r="B2307" t="s">
        <v>15</v>
      </c>
      <c r="C2307" t="s">
        <v>4097</v>
      </c>
      <c r="D2307">
        <v>48</v>
      </c>
      <c r="E2307" t="s">
        <v>3741</v>
      </c>
      <c r="F2307">
        <v>8</v>
      </c>
      <c r="G2307" s="4" t="s">
        <v>93</v>
      </c>
      <c r="H2307" t="s">
        <v>26</v>
      </c>
      <c r="I2307" t="s">
        <v>0</v>
      </c>
      <c r="K2307" t="s">
        <v>50</v>
      </c>
      <c r="L2307" t="s">
        <v>136</v>
      </c>
      <c r="M2307" t="s">
        <v>289</v>
      </c>
      <c r="N2307" t="s">
        <v>19</v>
      </c>
      <c r="O2307">
        <v>0</v>
      </c>
      <c r="P2307" t="s">
        <v>101</v>
      </c>
      <c r="Q2307" t="s">
        <v>21</v>
      </c>
      <c r="R2307" t="s">
        <v>4098</v>
      </c>
      <c r="S2307" t="s">
        <v>4063</v>
      </c>
      <c r="U2307" t="s">
        <v>4099</v>
      </c>
      <c r="V2307">
        <v>43351</v>
      </c>
    </row>
    <row r="2308" spans="1:22" ht="15.75" customHeight="1" x14ac:dyDescent="0.2">
      <c r="A2308">
        <v>43351.858603912042</v>
      </c>
      <c r="B2308" t="s">
        <v>15</v>
      </c>
      <c r="C2308" t="s">
        <v>4100</v>
      </c>
      <c r="D2308">
        <v>75</v>
      </c>
      <c r="E2308">
        <v>7</v>
      </c>
      <c r="F2308">
        <v>8</v>
      </c>
      <c r="G2308" s="4" t="s">
        <v>93</v>
      </c>
      <c r="H2308" t="s">
        <v>26</v>
      </c>
      <c r="I2308" t="s">
        <v>0</v>
      </c>
      <c r="K2308" t="s">
        <v>145</v>
      </c>
      <c r="L2308" t="s">
        <v>17</v>
      </c>
      <c r="M2308" t="s">
        <v>29</v>
      </c>
      <c r="N2308" t="s">
        <v>19</v>
      </c>
      <c r="O2308">
        <v>0</v>
      </c>
      <c r="P2308" t="s">
        <v>71</v>
      </c>
      <c r="Q2308" t="s">
        <v>21</v>
      </c>
      <c r="R2308" t="s">
        <v>4101</v>
      </c>
      <c r="S2308" t="s">
        <v>4063</v>
      </c>
      <c r="U2308" t="s">
        <v>4064</v>
      </c>
      <c r="V2308">
        <v>43351</v>
      </c>
    </row>
    <row r="2309" spans="1:22" ht="15.75" customHeight="1" x14ac:dyDescent="0.2">
      <c r="A2309">
        <v>43351.86157390046</v>
      </c>
      <c r="B2309" t="s">
        <v>36</v>
      </c>
      <c r="C2309" t="s">
        <v>4102</v>
      </c>
      <c r="D2309">
        <v>70</v>
      </c>
      <c r="E2309">
        <v>7</v>
      </c>
      <c r="F2309">
        <v>8</v>
      </c>
      <c r="G2309" s="4" t="s">
        <v>93</v>
      </c>
      <c r="H2309" t="s">
        <v>26</v>
      </c>
      <c r="I2309" t="s">
        <v>0</v>
      </c>
      <c r="K2309" t="s">
        <v>100</v>
      </c>
      <c r="L2309" t="s">
        <v>57</v>
      </c>
      <c r="M2309" t="s">
        <v>457</v>
      </c>
      <c r="N2309" t="s">
        <v>51</v>
      </c>
      <c r="O2309">
        <v>0</v>
      </c>
      <c r="P2309" t="s">
        <v>58</v>
      </c>
      <c r="Q2309" t="s">
        <v>21</v>
      </c>
      <c r="R2309" t="s">
        <v>4098</v>
      </c>
      <c r="S2309" t="s">
        <v>4063</v>
      </c>
      <c r="U2309" t="s">
        <v>4064</v>
      </c>
      <c r="V2309">
        <v>43351</v>
      </c>
    </row>
    <row r="2310" spans="1:22" ht="15.75" customHeight="1" x14ac:dyDescent="0.2">
      <c r="A2310">
        <v>43351.864511122687</v>
      </c>
      <c r="B2310" t="s">
        <v>15</v>
      </c>
      <c r="C2310" t="s">
        <v>4103</v>
      </c>
      <c r="D2310">
        <v>63</v>
      </c>
      <c r="E2310" t="s">
        <v>1734</v>
      </c>
      <c r="F2310">
        <v>8</v>
      </c>
      <c r="G2310" s="4" t="s">
        <v>93</v>
      </c>
      <c r="H2310" t="s">
        <v>26</v>
      </c>
      <c r="I2310" t="s">
        <v>0</v>
      </c>
      <c r="K2310" t="s">
        <v>50</v>
      </c>
      <c r="L2310" t="s">
        <v>28</v>
      </c>
      <c r="M2310" t="s">
        <v>94</v>
      </c>
      <c r="N2310" t="s">
        <v>39</v>
      </c>
      <c r="O2310">
        <v>0</v>
      </c>
      <c r="P2310" t="s">
        <v>101</v>
      </c>
      <c r="Q2310" t="s">
        <v>21</v>
      </c>
      <c r="R2310" t="s">
        <v>4104</v>
      </c>
      <c r="S2310" t="s">
        <v>4063</v>
      </c>
      <c r="U2310" t="s">
        <v>4105</v>
      </c>
      <c r="V2310">
        <v>43351</v>
      </c>
    </row>
    <row r="2311" spans="1:22" ht="15.75" customHeight="1" x14ac:dyDescent="0.2">
      <c r="A2311">
        <v>43351.868462511571</v>
      </c>
      <c r="B2311" t="s">
        <v>36</v>
      </c>
      <c r="C2311" t="s">
        <v>4106</v>
      </c>
      <c r="D2311">
        <v>59</v>
      </c>
      <c r="E2311" t="s">
        <v>4107</v>
      </c>
      <c r="F2311">
        <v>8</v>
      </c>
      <c r="G2311" s="4" t="s">
        <v>93</v>
      </c>
      <c r="H2311" t="s">
        <v>26</v>
      </c>
      <c r="I2311" t="s">
        <v>0</v>
      </c>
      <c r="K2311" t="s">
        <v>100</v>
      </c>
      <c r="L2311" t="s">
        <v>57</v>
      </c>
      <c r="M2311" t="s">
        <v>457</v>
      </c>
      <c r="N2311" t="s">
        <v>51</v>
      </c>
      <c r="O2311">
        <v>0</v>
      </c>
      <c r="P2311" t="s">
        <v>58</v>
      </c>
      <c r="Q2311" t="s">
        <v>21</v>
      </c>
      <c r="R2311" t="s">
        <v>2000</v>
      </c>
      <c r="S2311" t="s">
        <v>4108</v>
      </c>
      <c r="U2311" t="s">
        <v>4064</v>
      </c>
      <c r="V2311">
        <v>43351</v>
      </c>
    </row>
    <row r="2312" spans="1:22" ht="15.75" customHeight="1" x14ac:dyDescent="0.2">
      <c r="A2312">
        <v>43351.871272662036</v>
      </c>
      <c r="B2312" t="s">
        <v>15</v>
      </c>
      <c r="C2312" t="s">
        <v>4109</v>
      </c>
      <c r="D2312">
        <v>48</v>
      </c>
      <c r="E2312" t="s">
        <v>4110</v>
      </c>
      <c r="F2312">
        <v>8</v>
      </c>
      <c r="G2312" s="4" t="s">
        <v>93</v>
      </c>
      <c r="H2312" t="s">
        <v>26</v>
      </c>
      <c r="I2312" t="s">
        <v>0</v>
      </c>
      <c r="K2312" t="s">
        <v>50</v>
      </c>
      <c r="L2312" t="s">
        <v>17</v>
      </c>
      <c r="M2312" t="s">
        <v>289</v>
      </c>
      <c r="N2312" t="s">
        <v>19</v>
      </c>
      <c r="O2312">
        <v>0</v>
      </c>
      <c r="P2312" t="s">
        <v>101</v>
      </c>
      <c r="Q2312" t="s">
        <v>21</v>
      </c>
      <c r="R2312" t="s">
        <v>4098</v>
      </c>
      <c r="S2312" t="s">
        <v>4111</v>
      </c>
      <c r="U2312" t="s">
        <v>4064</v>
      </c>
      <c r="V2312">
        <v>43351</v>
      </c>
    </row>
    <row r="2313" spans="1:22" ht="15.75" customHeight="1" x14ac:dyDescent="0.2">
      <c r="A2313">
        <v>43351.876311840279</v>
      </c>
      <c r="B2313" t="s">
        <v>15</v>
      </c>
      <c r="C2313" t="s">
        <v>4112</v>
      </c>
      <c r="D2313">
        <v>60</v>
      </c>
      <c r="E2313" t="s">
        <v>969</v>
      </c>
      <c r="F2313">
        <v>8</v>
      </c>
      <c r="G2313" s="4" t="s">
        <v>93</v>
      </c>
      <c r="H2313" t="s">
        <v>26</v>
      </c>
      <c r="I2313" t="s">
        <v>0</v>
      </c>
      <c r="K2313" t="s">
        <v>221</v>
      </c>
      <c r="L2313" t="s">
        <v>17</v>
      </c>
      <c r="M2313" t="s">
        <v>94</v>
      </c>
      <c r="N2313" t="s">
        <v>19</v>
      </c>
      <c r="O2313">
        <v>0</v>
      </c>
      <c r="P2313" t="s">
        <v>58</v>
      </c>
      <c r="Q2313" t="s">
        <v>21</v>
      </c>
      <c r="R2313" t="s">
        <v>2000</v>
      </c>
      <c r="S2313" t="s">
        <v>4063</v>
      </c>
      <c r="U2313" t="s">
        <v>4064</v>
      </c>
      <c r="V2313">
        <v>43351</v>
      </c>
    </row>
    <row r="2314" spans="1:22" ht="15.75" customHeight="1" x14ac:dyDescent="0.2">
      <c r="A2314">
        <v>43351.878500648148</v>
      </c>
      <c r="B2314" t="s">
        <v>36</v>
      </c>
      <c r="C2314" t="s">
        <v>4088</v>
      </c>
      <c r="D2314">
        <v>56</v>
      </c>
      <c r="E2314" t="s">
        <v>969</v>
      </c>
      <c r="F2314">
        <v>8</v>
      </c>
      <c r="G2314" s="4" t="s">
        <v>93</v>
      </c>
      <c r="H2314" t="s">
        <v>26</v>
      </c>
      <c r="I2314" t="s">
        <v>0</v>
      </c>
      <c r="K2314" t="s">
        <v>100</v>
      </c>
      <c r="L2314" t="s">
        <v>57</v>
      </c>
      <c r="M2314" t="s">
        <v>457</v>
      </c>
      <c r="N2314" t="s">
        <v>19</v>
      </c>
      <c r="O2314">
        <v>0</v>
      </c>
      <c r="P2314" t="s">
        <v>101</v>
      </c>
      <c r="Q2314" t="s">
        <v>21</v>
      </c>
      <c r="R2314" t="s">
        <v>2000</v>
      </c>
      <c r="S2314" t="s">
        <v>4063</v>
      </c>
      <c r="U2314" t="s">
        <v>4064</v>
      </c>
      <c r="V2314">
        <v>43351</v>
      </c>
    </row>
    <row r="2315" spans="1:22" ht="15.75" customHeight="1" x14ac:dyDescent="0.2">
      <c r="A2315">
        <v>43351.881023078706</v>
      </c>
      <c r="B2315" t="s">
        <v>36</v>
      </c>
      <c r="C2315" t="s">
        <v>4113</v>
      </c>
      <c r="D2315">
        <v>54</v>
      </c>
      <c r="E2315" t="s">
        <v>4114</v>
      </c>
      <c r="F2315">
        <v>8</v>
      </c>
      <c r="G2315" s="4" t="s">
        <v>93</v>
      </c>
      <c r="H2315" t="s">
        <v>26</v>
      </c>
      <c r="I2315" t="s">
        <v>0</v>
      </c>
      <c r="K2315" t="s">
        <v>50</v>
      </c>
      <c r="L2315" t="s">
        <v>57</v>
      </c>
      <c r="M2315" t="s">
        <v>457</v>
      </c>
      <c r="N2315" t="s">
        <v>19</v>
      </c>
      <c r="O2315">
        <v>0</v>
      </c>
      <c r="P2315" t="s">
        <v>101</v>
      </c>
      <c r="Q2315" t="s">
        <v>21</v>
      </c>
      <c r="R2315" t="s">
        <v>2000</v>
      </c>
      <c r="S2315" t="s">
        <v>4063</v>
      </c>
      <c r="U2315" t="s">
        <v>4064</v>
      </c>
      <c r="V2315">
        <v>43351</v>
      </c>
    </row>
    <row r="2316" spans="1:22" ht="15.75" customHeight="1" x14ac:dyDescent="0.2">
      <c r="A2316">
        <v>43352.362462303237</v>
      </c>
      <c r="B2316" t="s">
        <v>15</v>
      </c>
      <c r="C2316" t="s">
        <v>4115</v>
      </c>
      <c r="D2316">
        <v>69</v>
      </c>
      <c r="E2316">
        <v>120</v>
      </c>
      <c r="F2316">
        <v>4</v>
      </c>
      <c r="G2316" t="s">
        <v>25</v>
      </c>
      <c r="H2316" t="s">
        <v>26</v>
      </c>
      <c r="I2316" t="s">
        <v>0</v>
      </c>
      <c r="K2316" t="s">
        <v>27</v>
      </c>
      <c r="L2316" t="s">
        <v>28</v>
      </c>
      <c r="M2316" t="s">
        <v>29</v>
      </c>
      <c r="N2316" t="s">
        <v>39</v>
      </c>
      <c r="O2316">
        <v>500</v>
      </c>
      <c r="P2316" t="s">
        <v>2508</v>
      </c>
      <c r="Q2316" t="s">
        <v>21</v>
      </c>
      <c r="R2316" t="s">
        <v>4116</v>
      </c>
      <c r="S2316" t="s">
        <v>2660</v>
      </c>
      <c r="U2316" t="s">
        <v>193</v>
      </c>
      <c r="V2316">
        <v>43309</v>
      </c>
    </row>
    <row r="2317" spans="1:22" ht="15.75" customHeight="1" x14ac:dyDescent="0.2">
      <c r="A2317">
        <v>43352.364327881944</v>
      </c>
      <c r="B2317" t="s">
        <v>15</v>
      </c>
      <c r="C2317" t="s">
        <v>4117</v>
      </c>
      <c r="D2317">
        <v>70</v>
      </c>
      <c r="E2317">
        <v>167</v>
      </c>
      <c r="F2317">
        <v>4</v>
      </c>
      <c r="G2317" t="s">
        <v>25</v>
      </c>
      <c r="H2317" t="s">
        <v>26</v>
      </c>
      <c r="I2317" t="s">
        <v>0</v>
      </c>
      <c r="K2317" t="s">
        <v>27</v>
      </c>
      <c r="L2317" t="s">
        <v>28</v>
      </c>
      <c r="M2317" t="s">
        <v>29</v>
      </c>
      <c r="N2317" t="s">
        <v>39</v>
      </c>
      <c r="O2317">
        <v>500</v>
      </c>
      <c r="P2317" t="s">
        <v>1563</v>
      </c>
      <c r="Q2317" t="s">
        <v>21</v>
      </c>
      <c r="R2317" t="s">
        <v>4118</v>
      </c>
      <c r="S2317" t="s">
        <v>2660</v>
      </c>
      <c r="U2317" t="s">
        <v>193</v>
      </c>
      <c r="V2317">
        <v>43309</v>
      </c>
    </row>
    <row r="2318" spans="1:22" ht="15.75" customHeight="1" x14ac:dyDescent="0.2">
      <c r="A2318">
        <v>43352.413654317133</v>
      </c>
      <c r="B2318" t="s">
        <v>22</v>
      </c>
      <c r="C2318" t="s">
        <v>4119</v>
      </c>
      <c r="D2318">
        <v>30</v>
      </c>
      <c r="E2318" t="s">
        <v>314</v>
      </c>
      <c r="F2318">
        <v>10</v>
      </c>
      <c r="G2318" t="s">
        <v>25</v>
      </c>
      <c r="H2318" t="s">
        <v>26</v>
      </c>
      <c r="I2318" t="s">
        <v>0</v>
      </c>
      <c r="K2318" t="s">
        <v>27</v>
      </c>
      <c r="L2318" t="s">
        <v>28</v>
      </c>
      <c r="M2318" t="s">
        <v>29</v>
      </c>
      <c r="N2318" t="s">
        <v>39</v>
      </c>
      <c r="O2318">
        <v>300</v>
      </c>
      <c r="P2318" t="s">
        <v>1557</v>
      </c>
      <c r="Q2318" t="s">
        <v>21</v>
      </c>
      <c r="R2318" t="s">
        <v>4120</v>
      </c>
      <c r="S2318" t="s">
        <v>2660</v>
      </c>
      <c r="U2318" t="s">
        <v>171</v>
      </c>
      <c r="V2318">
        <v>43309</v>
      </c>
    </row>
    <row r="2319" spans="1:22" ht="15.75" customHeight="1" x14ac:dyDescent="0.2">
      <c r="A2319">
        <v>43352.51517903935</v>
      </c>
      <c r="B2319" t="s">
        <v>36</v>
      </c>
      <c r="C2319" t="s">
        <v>4121</v>
      </c>
      <c r="D2319">
        <v>34</v>
      </c>
      <c r="E2319" t="s">
        <v>4122</v>
      </c>
      <c r="F2319">
        <v>10</v>
      </c>
      <c r="G2319" t="s">
        <v>25</v>
      </c>
      <c r="H2319" t="s">
        <v>26</v>
      </c>
      <c r="I2319" t="s">
        <v>0</v>
      </c>
      <c r="K2319" t="s">
        <v>27</v>
      </c>
      <c r="L2319" t="s">
        <v>28</v>
      </c>
      <c r="M2319" t="s">
        <v>29</v>
      </c>
      <c r="N2319" t="s">
        <v>39</v>
      </c>
      <c r="O2319">
        <v>500</v>
      </c>
      <c r="P2319" t="s">
        <v>1557</v>
      </c>
      <c r="Q2319" t="s">
        <v>21</v>
      </c>
      <c r="R2319" t="s">
        <v>4123</v>
      </c>
      <c r="S2319" t="s">
        <v>2660</v>
      </c>
      <c r="U2319" t="s">
        <v>193</v>
      </c>
      <c r="V2319">
        <v>43309</v>
      </c>
    </row>
    <row r="2320" spans="1:22" ht="15.75" customHeight="1" x14ac:dyDescent="0.2">
      <c r="A2320">
        <v>43352.517039606479</v>
      </c>
      <c r="B2320" t="s">
        <v>22</v>
      </c>
      <c r="C2320" t="s">
        <v>4124</v>
      </c>
      <c r="D2320">
        <v>24</v>
      </c>
      <c r="E2320" t="s">
        <v>4125</v>
      </c>
      <c r="F2320">
        <v>10</v>
      </c>
      <c r="G2320" t="s">
        <v>25</v>
      </c>
      <c r="H2320" t="s">
        <v>26</v>
      </c>
      <c r="I2320" t="s">
        <v>0</v>
      </c>
      <c r="K2320" t="s">
        <v>27</v>
      </c>
      <c r="L2320" t="s">
        <v>28</v>
      </c>
      <c r="M2320" t="s">
        <v>29</v>
      </c>
      <c r="N2320" t="s">
        <v>39</v>
      </c>
      <c r="O2320">
        <v>300</v>
      </c>
      <c r="P2320" t="s">
        <v>1557</v>
      </c>
      <c r="Q2320" t="s">
        <v>21</v>
      </c>
      <c r="R2320" t="s">
        <v>4123</v>
      </c>
      <c r="S2320" t="s">
        <v>2660</v>
      </c>
      <c r="U2320" t="s">
        <v>171</v>
      </c>
      <c r="V2320">
        <v>43309</v>
      </c>
    </row>
    <row r="2321" spans="1:22" ht="15.75" customHeight="1" x14ac:dyDescent="0.2">
      <c r="A2321">
        <v>43352.519158194445</v>
      </c>
      <c r="B2321" t="s">
        <v>15</v>
      </c>
      <c r="C2321" t="s">
        <v>4126</v>
      </c>
      <c r="D2321">
        <v>66</v>
      </c>
      <c r="E2321" t="s">
        <v>2581</v>
      </c>
      <c r="F2321">
        <v>10</v>
      </c>
      <c r="G2321" t="s">
        <v>25</v>
      </c>
      <c r="H2321" t="s">
        <v>26</v>
      </c>
      <c r="I2321" t="s">
        <v>0</v>
      </c>
      <c r="K2321" t="s">
        <v>27</v>
      </c>
      <c r="L2321" t="s">
        <v>28</v>
      </c>
      <c r="M2321" t="s">
        <v>29</v>
      </c>
      <c r="N2321" t="s">
        <v>39</v>
      </c>
      <c r="O2321">
        <v>300</v>
      </c>
      <c r="P2321" t="s">
        <v>2145</v>
      </c>
      <c r="Q2321" t="s">
        <v>21</v>
      </c>
      <c r="R2321" t="s">
        <v>4127</v>
      </c>
      <c r="S2321" t="s">
        <v>2660</v>
      </c>
      <c r="U2321" t="s">
        <v>903</v>
      </c>
      <c r="V2321">
        <v>43309</v>
      </c>
    </row>
    <row r="2322" spans="1:22" ht="15.75" customHeight="1" x14ac:dyDescent="0.2">
      <c r="A2322">
        <v>43352.521339756946</v>
      </c>
      <c r="B2322" t="s">
        <v>22</v>
      </c>
      <c r="C2322" t="s">
        <v>4120</v>
      </c>
      <c r="D2322">
        <v>32</v>
      </c>
      <c r="E2322" t="s">
        <v>2581</v>
      </c>
      <c r="F2322">
        <v>10</v>
      </c>
      <c r="G2322" t="s">
        <v>25</v>
      </c>
      <c r="H2322" t="s">
        <v>26</v>
      </c>
      <c r="I2322" t="s">
        <v>0</v>
      </c>
      <c r="K2322" t="s">
        <v>27</v>
      </c>
      <c r="L2322" t="s">
        <v>28</v>
      </c>
      <c r="M2322" t="s">
        <v>29</v>
      </c>
      <c r="N2322" t="s">
        <v>39</v>
      </c>
      <c r="O2322">
        <v>0</v>
      </c>
      <c r="P2322" t="s">
        <v>2145</v>
      </c>
      <c r="Q2322" t="s">
        <v>21</v>
      </c>
      <c r="R2322" t="s">
        <v>4128</v>
      </c>
      <c r="S2322" t="s">
        <v>2660</v>
      </c>
      <c r="U2322" t="s">
        <v>474</v>
      </c>
      <c r="V2322">
        <v>43309</v>
      </c>
    </row>
    <row r="2323" spans="1:22" ht="15.75" customHeight="1" x14ac:dyDescent="0.2">
      <c r="A2323">
        <v>43352.52376758102</v>
      </c>
      <c r="B2323" t="s">
        <v>15</v>
      </c>
      <c r="C2323" t="s">
        <v>4129</v>
      </c>
      <c r="D2323">
        <v>33</v>
      </c>
      <c r="E2323" t="s">
        <v>4130</v>
      </c>
      <c r="F2323">
        <v>10</v>
      </c>
      <c r="G2323" t="s">
        <v>25</v>
      </c>
      <c r="H2323" t="s">
        <v>26</v>
      </c>
      <c r="I2323" t="s">
        <v>0</v>
      </c>
      <c r="K2323" t="s">
        <v>27</v>
      </c>
      <c r="L2323" t="s">
        <v>17</v>
      </c>
      <c r="M2323" t="s">
        <v>29</v>
      </c>
      <c r="N2323" t="s">
        <v>39</v>
      </c>
      <c r="O2323">
        <v>500</v>
      </c>
      <c r="P2323" t="s">
        <v>2145</v>
      </c>
      <c r="Q2323" t="s">
        <v>21</v>
      </c>
      <c r="R2323" t="s">
        <v>4131</v>
      </c>
      <c r="S2323" t="s">
        <v>2660</v>
      </c>
      <c r="U2323" t="s">
        <v>202</v>
      </c>
      <c r="V2323">
        <v>43309</v>
      </c>
    </row>
    <row r="2324" spans="1:22" ht="15.75" customHeight="1" x14ac:dyDescent="0.2">
      <c r="A2324">
        <v>43352.563067071758</v>
      </c>
      <c r="B2324" t="s">
        <v>36</v>
      </c>
      <c r="C2324" t="s">
        <v>4132</v>
      </c>
      <c r="D2324">
        <v>51</v>
      </c>
      <c r="E2324" t="s">
        <v>990</v>
      </c>
      <c r="F2324">
        <v>8</v>
      </c>
      <c r="G2324" s="4" t="s">
        <v>93</v>
      </c>
      <c r="H2324" t="s">
        <v>26</v>
      </c>
      <c r="I2324" t="s">
        <v>0</v>
      </c>
      <c r="K2324" t="s">
        <v>27</v>
      </c>
      <c r="L2324" t="s">
        <v>57</v>
      </c>
      <c r="M2324" t="s">
        <v>457</v>
      </c>
      <c r="N2324" t="s">
        <v>19</v>
      </c>
      <c r="O2324">
        <v>0</v>
      </c>
      <c r="P2324" t="s">
        <v>101</v>
      </c>
      <c r="Q2324" t="s">
        <v>21</v>
      </c>
      <c r="R2324" t="s">
        <v>4133</v>
      </c>
      <c r="S2324" t="s">
        <v>2002</v>
      </c>
      <c r="U2324" t="s">
        <v>4064</v>
      </c>
      <c r="V2324">
        <v>43352</v>
      </c>
    </row>
    <row r="2325" spans="1:22" ht="15.75" customHeight="1" x14ac:dyDescent="0.2">
      <c r="A2325">
        <v>43353.328568009259</v>
      </c>
      <c r="B2325" t="s">
        <v>15</v>
      </c>
      <c r="C2325" t="s">
        <v>4134</v>
      </c>
      <c r="D2325">
        <v>40</v>
      </c>
      <c r="E2325" t="s">
        <v>317</v>
      </c>
      <c r="F2325">
        <v>10</v>
      </c>
      <c r="G2325" t="s">
        <v>25</v>
      </c>
      <c r="H2325" t="s">
        <v>26</v>
      </c>
      <c r="I2325" t="s">
        <v>0</v>
      </c>
      <c r="K2325" t="s">
        <v>27</v>
      </c>
      <c r="L2325" t="s">
        <v>28</v>
      </c>
      <c r="M2325" t="s">
        <v>94</v>
      </c>
      <c r="N2325" t="s">
        <v>39</v>
      </c>
      <c r="O2325">
        <v>300</v>
      </c>
      <c r="P2325" t="s">
        <v>341</v>
      </c>
      <c r="Q2325" t="s">
        <v>21</v>
      </c>
      <c r="R2325" t="s">
        <v>4135</v>
      </c>
      <c r="S2325" t="s">
        <v>3974</v>
      </c>
      <c r="U2325" t="s">
        <v>202</v>
      </c>
      <c r="V2325">
        <v>43309</v>
      </c>
    </row>
    <row r="2326" spans="1:22" ht="15.75" customHeight="1" x14ac:dyDescent="0.2">
      <c r="A2326">
        <v>43353.332598437497</v>
      </c>
      <c r="B2326" t="s">
        <v>15</v>
      </c>
      <c r="C2326" t="s">
        <v>4136</v>
      </c>
      <c r="D2326">
        <v>43</v>
      </c>
      <c r="E2326">
        <v>2</v>
      </c>
      <c r="F2326">
        <v>10</v>
      </c>
      <c r="G2326" t="s">
        <v>25</v>
      </c>
      <c r="H2326" t="s">
        <v>26</v>
      </c>
      <c r="I2326" t="s">
        <v>0</v>
      </c>
      <c r="K2326" t="s">
        <v>27</v>
      </c>
      <c r="L2326" t="s">
        <v>17</v>
      </c>
      <c r="M2326" t="s">
        <v>29</v>
      </c>
      <c r="N2326" t="s">
        <v>39</v>
      </c>
      <c r="O2326">
        <v>500</v>
      </c>
      <c r="P2326" t="s">
        <v>757</v>
      </c>
      <c r="Q2326" t="s">
        <v>21</v>
      </c>
      <c r="R2326" t="s">
        <v>4135</v>
      </c>
      <c r="S2326" t="s">
        <v>2660</v>
      </c>
      <c r="U2326" t="s">
        <v>193</v>
      </c>
      <c r="V2326">
        <v>43309</v>
      </c>
    </row>
    <row r="2327" spans="1:22" ht="15.75" customHeight="1" x14ac:dyDescent="0.2">
      <c r="A2327">
        <v>43353.334971064818</v>
      </c>
      <c r="B2327" t="s">
        <v>36</v>
      </c>
      <c r="C2327" t="s">
        <v>4137</v>
      </c>
      <c r="D2327">
        <v>36</v>
      </c>
      <c r="E2327" t="s">
        <v>1455</v>
      </c>
      <c r="F2327">
        <v>10</v>
      </c>
      <c r="G2327" t="s">
        <v>25</v>
      </c>
      <c r="H2327" t="s">
        <v>26</v>
      </c>
      <c r="I2327" t="s">
        <v>0</v>
      </c>
      <c r="K2327" t="s">
        <v>27</v>
      </c>
      <c r="L2327" t="s">
        <v>28</v>
      </c>
      <c r="M2327" t="s">
        <v>94</v>
      </c>
      <c r="N2327" t="s">
        <v>19</v>
      </c>
      <c r="O2327">
        <v>0</v>
      </c>
      <c r="P2327" t="s">
        <v>71</v>
      </c>
      <c r="Q2327" t="s">
        <v>21</v>
      </c>
      <c r="R2327" t="s">
        <v>4138</v>
      </c>
      <c r="S2327" t="s">
        <v>2660</v>
      </c>
      <c r="U2327" t="s">
        <v>171</v>
      </c>
      <c r="V2327">
        <v>43309</v>
      </c>
    </row>
    <row r="2328" spans="1:22" ht="15.75" customHeight="1" x14ac:dyDescent="0.2">
      <c r="A2328">
        <v>43353.336784502317</v>
      </c>
      <c r="B2328" t="s">
        <v>36</v>
      </c>
      <c r="C2328" t="s">
        <v>4139</v>
      </c>
      <c r="D2328">
        <v>57</v>
      </c>
      <c r="E2328">
        <v>3</v>
      </c>
      <c r="F2328">
        <v>10</v>
      </c>
      <c r="G2328" t="s">
        <v>25</v>
      </c>
      <c r="H2328" t="s">
        <v>26</v>
      </c>
      <c r="I2328" t="s">
        <v>0</v>
      </c>
      <c r="K2328" t="s">
        <v>27</v>
      </c>
      <c r="L2328" t="s">
        <v>28</v>
      </c>
      <c r="M2328" t="s">
        <v>94</v>
      </c>
      <c r="N2328" t="s">
        <v>19</v>
      </c>
      <c r="O2328">
        <v>0</v>
      </c>
      <c r="P2328" t="s">
        <v>331</v>
      </c>
      <c r="Q2328" t="s">
        <v>21</v>
      </c>
      <c r="R2328" t="s">
        <v>4138</v>
      </c>
      <c r="S2328" t="s">
        <v>2660</v>
      </c>
      <c r="U2328" t="s">
        <v>202</v>
      </c>
      <c r="V2328">
        <v>43309</v>
      </c>
    </row>
    <row r="2329" spans="1:22" ht="15.75" customHeight="1" x14ac:dyDescent="0.2">
      <c r="A2329">
        <v>43353.338449918985</v>
      </c>
      <c r="B2329" t="s">
        <v>15</v>
      </c>
      <c r="C2329" t="s">
        <v>4140</v>
      </c>
      <c r="D2329">
        <v>38</v>
      </c>
      <c r="E2329">
        <v>3</v>
      </c>
      <c r="F2329">
        <v>10</v>
      </c>
      <c r="G2329" t="s">
        <v>25</v>
      </c>
      <c r="H2329" t="s">
        <v>26</v>
      </c>
      <c r="I2329" t="s">
        <v>0</v>
      </c>
      <c r="K2329" t="s">
        <v>27</v>
      </c>
      <c r="L2329" t="s">
        <v>28</v>
      </c>
      <c r="M2329" t="s">
        <v>29</v>
      </c>
      <c r="N2329" t="s">
        <v>39</v>
      </c>
      <c r="O2329">
        <v>300</v>
      </c>
      <c r="P2329" t="s">
        <v>757</v>
      </c>
      <c r="Q2329" t="s">
        <v>21</v>
      </c>
      <c r="R2329" t="s">
        <v>4141</v>
      </c>
      <c r="S2329" t="s">
        <v>2660</v>
      </c>
      <c r="U2329" t="s">
        <v>202</v>
      </c>
      <c r="V2329">
        <v>43309</v>
      </c>
    </row>
    <row r="2330" spans="1:22" ht="15.75" customHeight="1" x14ac:dyDescent="0.2">
      <c r="A2330">
        <v>43353.339966712963</v>
      </c>
      <c r="B2330" t="s">
        <v>15</v>
      </c>
      <c r="C2330" t="s">
        <v>4142</v>
      </c>
      <c r="D2330">
        <v>54</v>
      </c>
      <c r="E2330">
        <v>26</v>
      </c>
      <c r="F2330">
        <v>10</v>
      </c>
      <c r="G2330" t="s">
        <v>25</v>
      </c>
      <c r="H2330" t="s">
        <v>26</v>
      </c>
      <c r="I2330" t="s">
        <v>0</v>
      </c>
      <c r="K2330" t="s">
        <v>27</v>
      </c>
      <c r="L2330" t="s">
        <v>17</v>
      </c>
      <c r="M2330" t="s">
        <v>29</v>
      </c>
      <c r="N2330" t="s">
        <v>39</v>
      </c>
      <c r="O2330">
        <v>1000</v>
      </c>
      <c r="P2330" t="s">
        <v>4143</v>
      </c>
      <c r="Q2330" t="s">
        <v>21</v>
      </c>
      <c r="R2330" t="s">
        <v>4138</v>
      </c>
      <c r="S2330" t="s">
        <v>2660</v>
      </c>
      <c r="U2330" t="s">
        <v>903</v>
      </c>
      <c r="V2330">
        <v>43309</v>
      </c>
    </row>
    <row r="2331" spans="1:22" ht="15.75" customHeight="1" x14ac:dyDescent="0.2">
      <c r="A2331">
        <v>43353.455735231481</v>
      </c>
      <c r="B2331" t="s">
        <v>22</v>
      </c>
      <c r="C2331" t="s">
        <v>4144</v>
      </c>
      <c r="D2331">
        <v>53</v>
      </c>
      <c r="E2331" t="s">
        <v>649</v>
      </c>
      <c r="F2331">
        <v>2</v>
      </c>
      <c r="G2331" t="s">
        <v>70</v>
      </c>
      <c r="H2331" t="s">
        <v>26</v>
      </c>
      <c r="I2331" t="s">
        <v>0</v>
      </c>
      <c r="K2331" t="s">
        <v>27</v>
      </c>
      <c r="L2331" t="s">
        <v>17</v>
      </c>
      <c r="M2331" t="s">
        <v>289</v>
      </c>
      <c r="N2331" t="s">
        <v>19</v>
      </c>
      <c r="O2331">
        <v>0</v>
      </c>
      <c r="P2331" t="s">
        <v>294</v>
      </c>
      <c r="Q2331" t="s">
        <v>21</v>
      </c>
      <c r="R2331" t="s">
        <v>4145</v>
      </c>
      <c r="S2331" t="s">
        <v>4146</v>
      </c>
      <c r="U2331" t="s">
        <v>171</v>
      </c>
      <c r="V2331">
        <v>241680</v>
      </c>
    </row>
    <row r="2332" spans="1:22" ht="15.75" customHeight="1" x14ac:dyDescent="0.2">
      <c r="A2332">
        <v>43354.346617592593</v>
      </c>
      <c r="B2332" t="s">
        <v>36</v>
      </c>
      <c r="C2332" t="s">
        <v>4147</v>
      </c>
      <c r="D2332">
        <v>40</v>
      </c>
      <c r="E2332" t="s">
        <v>4148</v>
      </c>
      <c r="F2332">
        <v>1</v>
      </c>
      <c r="G2332" t="s">
        <v>70</v>
      </c>
      <c r="H2332" t="s">
        <v>26</v>
      </c>
      <c r="I2332" t="s">
        <v>0</v>
      </c>
      <c r="K2332" t="s">
        <v>27</v>
      </c>
      <c r="L2332" t="s">
        <v>57</v>
      </c>
      <c r="M2332" t="s">
        <v>457</v>
      </c>
      <c r="N2332" t="s">
        <v>19</v>
      </c>
      <c r="O2332">
        <v>0</v>
      </c>
      <c r="P2332" t="s">
        <v>310</v>
      </c>
      <c r="Q2332" t="s">
        <v>21</v>
      </c>
      <c r="R2332" t="s">
        <v>4149</v>
      </c>
      <c r="S2332" t="s">
        <v>772</v>
      </c>
      <c r="U2332" t="s">
        <v>171</v>
      </c>
      <c r="V2332">
        <v>43354</v>
      </c>
    </row>
    <row r="2333" spans="1:22" ht="15.75" customHeight="1" x14ac:dyDescent="0.2">
      <c r="A2333">
        <v>43355.882700462964</v>
      </c>
      <c r="B2333" t="s">
        <v>36</v>
      </c>
      <c r="C2333" t="s">
        <v>989</v>
      </c>
      <c r="D2333">
        <v>51</v>
      </c>
      <c r="E2333" t="s">
        <v>990</v>
      </c>
      <c r="F2333">
        <v>8</v>
      </c>
      <c r="G2333" s="4" t="s">
        <v>93</v>
      </c>
      <c r="H2333" t="s">
        <v>26</v>
      </c>
      <c r="I2333" t="s">
        <v>0</v>
      </c>
      <c r="K2333" t="s">
        <v>27</v>
      </c>
      <c r="L2333" t="s">
        <v>57</v>
      </c>
      <c r="M2333" t="s">
        <v>457</v>
      </c>
      <c r="N2333" t="s">
        <v>19</v>
      </c>
      <c r="O2333">
        <v>0</v>
      </c>
      <c r="P2333" t="s">
        <v>101</v>
      </c>
      <c r="Q2333" t="s">
        <v>21</v>
      </c>
      <c r="R2333" t="s">
        <v>4150</v>
      </c>
      <c r="S2333" t="s">
        <v>4151</v>
      </c>
      <c r="U2333" t="s">
        <v>4152</v>
      </c>
      <c r="V2333">
        <v>43355</v>
      </c>
    </row>
    <row r="2334" spans="1:22" ht="15.75" customHeight="1" x14ac:dyDescent="0.2">
      <c r="A2334">
        <v>43355.887351851852</v>
      </c>
      <c r="B2334" t="s">
        <v>22</v>
      </c>
      <c r="C2334" t="s">
        <v>4153</v>
      </c>
      <c r="D2334">
        <v>19</v>
      </c>
      <c r="E2334" t="s">
        <v>990</v>
      </c>
      <c r="F2334">
        <v>8</v>
      </c>
      <c r="G2334" s="4" t="s">
        <v>93</v>
      </c>
      <c r="H2334" t="s">
        <v>26</v>
      </c>
      <c r="I2334" t="s">
        <v>0</v>
      </c>
      <c r="K2334" t="s">
        <v>293</v>
      </c>
      <c r="L2334" t="s">
        <v>17</v>
      </c>
      <c r="M2334" t="s">
        <v>289</v>
      </c>
      <c r="N2334" t="s">
        <v>19</v>
      </c>
      <c r="O2334">
        <v>0</v>
      </c>
      <c r="P2334" t="s">
        <v>101</v>
      </c>
      <c r="Q2334" t="s">
        <v>21</v>
      </c>
      <c r="R2334" t="s">
        <v>4154</v>
      </c>
      <c r="S2334" t="s">
        <v>4155</v>
      </c>
      <c r="U2334" t="s">
        <v>4152</v>
      </c>
      <c r="V2334">
        <v>43355</v>
      </c>
    </row>
    <row r="2335" spans="1:22" ht="15.75" customHeight="1" x14ac:dyDescent="0.2">
      <c r="A2335">
        <v>43358.480512685186</v>
      </c>
      <c r="B2335" t="s">
        <v>36</v>
      </c>
      <c r="C2335" t="s">
        <v>4164</v>
      </c>
      <c r="D2335">
        <v>34</v>
      </c>
      <c r="E2335" t="s">
        <v>4165</v>
      </c>
      <c r="F2335">
        <v>17</v>
      </c>
      <c r="G2335" s="4" t="s">
        <v>34</v>
      </c>
      <c r="H2335" t="s">
        <v>26</v>
      </c>
      <c r="I2335" t="s">
        <v>0</v>
      </c>
      <c r="K2335" t="s">
        <v>27</v>
      </c>
      <c r="L2335" t="s">
        <v>57</v>
      </c>
      <c r="M2335" t="s">
        <v>457</v>
      </c>
      <c r="N2335" t="s">
        <v>19</v>
      </c>
      <c r="O2335">
        <v>0</v>
      </c>
      <c r="P2335" t="s">
        <v>20</v>
      </c>
      <c r="Q2335" t="s">
        <v>21</v>
      </c>
      <c r="R2335" t="s">
        <v>2561</v>
      </c>
      <c r="S2335" t="s">
        <v>780</v>
      </c>
      <c r="U2335" t="s">
        <v>2561</v>
      </c>
      <c r="V2335">
        <v>43358</v>
      </c>
    </row>
    <row r="2336" spans="1:22" ht="15.75" customHeight="1" x14ac:dyDescent="0.2">
      <c r="A2336">
        <v>43358.486688148143</v>
      </c>
      <c r="B2336" t="s">
        <v>36</v>
      </c>
      <c r="C2336" t="s">
        <v>4166</v>
      </c>
      <c r="D2336">
        <v>52</v>
      </c>
      <c r="E2336" t="s">
        <v>1893</v>
      </c>
      <c r="F2336">
        <v>17</v>
      </c>
      <c r="G2336" s="4" t="s">
        <v>34</v>
      </c>
      <c r="H2336" t="s">
        <v>26</v>
      </c>
      <c r="I2336" t="s">
        <v>0</v>
      </c>
      <c r="K2336" t="s">
        <v>27</v>
      </c>
      <c r="L2336" t="s">
        <v>57</v>
      </c>
      <c r="M2336" t="s">
        <v>457</v>
      </c>
      <c r="N2336" t="s">
        <v>19</v>
      </c>
      <c r="O2336">
        <v>0</v>
      </c>
      <c r="P2336" t="s">
        <v>20</v>
      </c>
      <c r="Q2336" t="s">
        <v>21</v>
      </c>
      <c r="R2336" t="s">
        <v>2561</v>
      </c>
      <c r="S2336" t="s">
        <v>780</v>
      </c>
      <c r="U2336" t="s">
        <v>2561</v>
      </c>
      <c r="V2336">
        <v>43358</v>
      </c>
    </row>
    <row r="2337" spans="1:22" ht="15.75" customHeight="1" x14ac:dyDescent="0.2">
      <c r="A2337">
        <v>43358.488760972221</v>
      </c>
      <c r="B2337" t="s">
        <v>15</v>
      </c>
      <c r="C2337" t="s">
        <v>4167</v>
      </c>
      <c r="D2337">
        <v>23</v>
      </c>
      <c r="E2337" t="s">
        <v>1893</v>
      </c>
      <c r="F2337">
        <v>17</v>
      </c>
      <c r="G2337" s="4" t="s">
        <v>34</v>
      </c>
      <c r="H2337" t="s">
        <v>26</v>
      </c>
      <c r="I2337" t="s">
        <v>0</v>
      </c>
      <c r="K2337" t="s">
        <v>27</v>
      </c>
      <c r="L2337" t="s">
        <v>57</v>
      </c>
      <c r="M2337" t="s">
        <v>457</v>
      </c>
      <c r="N2337" t="s">
        <v>19</v>
      </c>
      <c r="O2337">
        <v>0</v>
      </c>
      <c r="P2337" t="s">
        <v>20</v>
      </c>
      <c r="Q2337" t="s">
        <v>21</v>
      </c>
      <c r="R2337" t="s">
        <v>2561</v>
      </c>
      <c r="S2337" t="s">
        <v>780</v>
      </c>
      <c r="U2337" t="s">
        <v>2561</v>
      </c>
      <c r="V2337">
        <v>43358</v>
      </c>
    </row>
    <row r="2338" spans="1:22" ht="15.75" customHeight="1" x14ac:dyDescent="0.2">
      <c r="A2338">
        <v>43358.490860497681</v>
      </c>
      <c r="B2338" t="s">
        <v>15</v>
      </c>
      <c r="C2338" t="s">
        <v>4168</v>
      </c>
      <c r="D2338">
        <v>45</v>
      </c>
      <c r="E2338" t="s">
        <v>2730</v>
      </c>
      <c r="F2338">
        <v>17</v>
      </c>
      <c r="G2338" s="4" t="s">
        <v>34</v>
      </c>
      <c r="H2338" t="s">
        <v>26</v>
      </c>
      <c r="I2338" t="s">
        <v>0</v>
      </c>
      <c r="K2338" t="s">
        <v>27</v>
      </c>
      <c r="L2338" t="s">
        <v>28</v>
      </c>
      <c r="M2338" t="s">
        <v>18</v>
      </c>
      <c r="N2338" t="s">
        <v>39</v>
      </c>
      <c r="O2338">
        <v>0</v>
      </c>
      <c r="P2338" t="s">
        <v>20</v>
      </c>
      <c r="Q2338" t="s">
        <v>21</v>
      </c>
      <c r="R2338" t="s">
        <v>2561</v>
      </c>
      <c r="S2338" t="s">
        <v>780</v>
      </c>
      <c r="U2338" t="s">
        <v>2561</v>
      </c>
      <c r="V2338">
        <v>43358</v>
      </c>
    </row>
    <row r="2339" spans="1:22" ht="15.75" customHeight="1" x14ac:dyDescent="0.2">
      <c r="A2339">
        <v>43358.497188171299</v>
      </c>
      <c r="B2339" t="s">
        <v>22</v>
      </c>
      <c r="C2339" t="s">
        <v>4169</v>
      </c>
      <c r="D2339">
        <v>38</v>
      </c>
      <c r="E2339" t="s">
        <v>2730</v>
      </c>
      <c r="F2339">
        <v>17</v>
      </c>
      <c r="G2339" s="4" t="s">
        <v>34</v>
      </c>
      <c r="H2339" t="s">
        <v>26</v>
      </c>
      <c r="I2339" t="s">
        <v>0</v>
      </c>
      <c r="K2339" t="s">
        <v>27</v>
      </c>
      <c r="L2339" t="s">
        <v>57</v>
      </c>
      <c r="M2339" t="s">
        <v>457</v>
      </c>
      <c r="N2339" t="s">
        <v>19</v>
      </c>
      <c r="O2339">
        <v>0</v>
      </c>
      <c r="P2339" t="s">
        <v>20</v>
      </c>
      <c r="Q2339" t="s">
        <v>21</v>
      </c>
      <c r="R2339" t="s">
        <v>2561</v>
      </c>
      <c r="S2339" t="s">
        <v>780</v>
      </c>
      <c r="U2339" t="s">
        <v>2561</v>
      </c>
      <c r="V2339">
        <v>43358</v>
      </c>
    </row>
    <row r="2340" spans="1:22" ht="15.75" customHeight="1" x14ac:dyDescent="0.2">
      <c r="A2340">
        <v>43359.471640324075</v>
      </c>
      <c r="B2340" t="s">
        <v>36</v>
      </c>
      <c r="C2340" t="s">
        <v>4170</v>
      </c>
      <c r="D2340">
        <v>66</v>
      </c>
      <c r="E2340" t="s">
        <v>4171</v>
      </c>
      <c r="F2340">
        <v>11</v>
      </c>
      <c r="G2340" t="s">
        <v>70</v>
      </c>
      <c r="H2340" t="s">
        <v>26</v>
      </c>
      <c r="I2340" t="s">
        <v>0</v>
      </c>
      <c r="K2340" t="s">
        <v>27</v>
      </c>
      <c r="L2340" t="s">
        <v>57</v>
      </c>
      <c r="M2340" t="s">
        <v>457</v>
      </c>
      <c r="N2340" t="s">
        <v>19</v>
      </c>
      <c r="O2340">
        <v>0</v>
      </c>
      <c r="P2340" t="s">
        <v>2508</v>
      </c>
      <c r="Q2340" t="s">
        <v>21</v>
      </c>
      <c r="R2340" t="s">
        <v>72</v>
      </c>
      <c r="S2340" t="s">
        <v>772</v>
      </c>
      <c r="U2340" t="s">
        <v>171</v>
      </c>
      <c r="V2340">
        <v>43358</v>
      </c>
    </row>
    <row r="2341" spans="1:22" ht="15.75" customHeight="1" x14ac:dyDescent="0.2">
      <c r="A2341">
        <v>43359.476471076385</v>
      </c>
      <c r="B2341" t="s">
        <v>15</v>
      </c>
      <c r="C2341" t="s">
        <v>4172</v>
      </c>
      <c r="D2341">
        <v>23</v>
      </c>
      <c r="E2341" t="s">
        <v>466</v>
      </c>
      <c r="F2341">
        <v>11</v>
      </c>
      <c r="G2341" t="s">
        <v>70</v>
      </c>
      <c r="H2341" t="s">
        <v>26</v>
      </c>
      <c r="I2341" t="s">
        <v>0</v>
      </c>
      <c r="K2341" t="s">
        <v>27</v>
      </c>
      <c r="L2341" t="s">
        <v>57</v>
      </c>
      <c r="M2341" t="s">
        <v>457</v>
      </c>
      <c r="N2341" t="s">
        <v>19</v>
      </c>
      <c r="O2341">
        <v>0</v>
      </c>
      <c r="P2341" t="s">
        <v>2508</v>
      </c>
      <c r="Q2341" t="s">
        <v>21</v>
      </c>
      <c r="R2341" t="s">
        <v>72</v>
      </c>
      <c r="S2341" t="s">
        <v>772</v>
      </c>
      <c r="U2341" t="s">
        <v>171</v>
      </c>
      <c r="V2341">
        <v>43358</v>
      </c>
    </row>
    <row r="2342" spans="1:22" ht="15.75" customHeight="1" x14ac:dyDescent="0.2">
      <c r="A2342">
        <v>43359.478355266205</v>
      </c>
      <c r="B2342" t="s">
        <v>36</v>
      </c>
      <c r="C2342" t="s">
        <v>4173</v>
      </c>
      <c r="D2342">
        <v>43</v>
      </c>
      <c r="E2342" t="s">
        <v>466</v>
      </c>
      <c r="F2342">
        <v>11</v>
      </c>
      <c r="G2342" t="s">
        <v>70</v>
      </c>
      <c r="H2342" t="s">
        <v>26</v>
      </c>
      <c r="I2342" t="s">
        <v>0</v>
      </c>
      <c r="K2342" t="s">
        <v>27</v>
      </c>
      <c r="L2342" t="s">
        <v>57</v>
      </c>
      <c r="M2342" t="s">
        <v>457</v>
      </c>
      <c r="N2342" t="s">
        <v>19</v>
      </c>
      <c r="O2342">
        <v>0</v>
      </c>
      <c r="P2342" t="s">
        <v>328</v>
      </c>
      <c r="Q2342" t="s">
        <v>21</v>
      </c>
      <c r="R2342" t="s">
        <v>72</v>
      </c>
      <c r="S2342" t="s">
        <v>772</v>
      </c>
      <c r="U2342" t="s">
        <v>171</v>
      </c>
      <c r="V2342">
        <v>43358</v>
      </c>
    </row>
    <row r="2343" spans="1:22" ht="15.75" customHeight="1" x14ac:dyDescent="0.2">
      <c r="A2343">
        <v>43359.480608981481</v>
      </c>
      <c r="B2343" t="s">
        <v>36</v>
      </c>
      <c r="C2343" t="s">
        <v>4174</v>
      </c>
      <c r="D2343">
        <v>26</v>
      </c>
      <c r="E2343" t="s">
        <v>4175</v>
      </c>
      <c r="F2343">
        <v>11</v>
      </c>
      <c r="G2343" t="s">
        <v>70</v>
      </c>
      <c r="H2343" t="s">
        <v>26</v>
      </c>
      <c r="I2343" t="s">
        <v>0</v>
      </c>
      <c r="K2343" t="s">
        <v>27</v>
      </c>
      <c r="L2343" t="s">
        <v>57</v>
      </c>
      <c r="M2343" t="s">
        <v>457</v>
      </c>
      <c r="N2343" t="s">
        <v>19</v>
      </c>
      <c r="O2343">
        <v>0</v>
      </c>
      <c r="P2343" t="s">
        <v>2508</v>
      </c>
      <c r="Q2343" t="s">
        <v>21</v>
      </c>
      <c r="R2343" t="s">
        <v>72</v>
      </c>
      <c r="S2343" t="s">
        <v>772</v>
      </c>
      <c r="U2343" t="s">
        <v>171</v>
      </c>
      <c r="V2343">
        <v>43358</v>
      </c>
    </row>
    <row r="2344" spans="1:22" ht="15.75" customHeight="1" x14ac:dyDescent="0.2">
      <c r="A2344">
        <v>43359.481980266202</v>
      </c>
      <c r="B2344" t="s">
        <v>15</v>
      </c>
      <c r="C2344" t="s">
        <v>4176</v>
      </c>
      <c r="D2344">
        <v>31</v>
      </c>
      <c r="E2344" t="s">
        <v>4175</v>
      </c>
      <c r="F2344">
        <v>11</v>
      </c>
      <c r="G2344" t="s">
        <v>70</v>
      </c>
      <c r="H2344" t="s">
        <v>26</v>
      </c>
      <c r="I2344" t="s">
        <v>0</v>
      </c>
      <c r="K2344" t="s">
        <v>27</v>
      </c>
      <c r="L2344" t="s">
        <v>57</v>
      </c>
      <c r="M2344" t="s">
        <v>457</v>
      </c>
      <c r="N2344" t="s">
        <v>19</v>
      </c>
      <c r="O2344">
        <v>0</v>
      </c>
      <c r="P2344" t="s">
        <v>328</v>
      </c>
      <c r="Q2344" t="s">
        <v>21</v>
      </c>
      <c r="R2344" t="s">
        <v>72</v>
      </c>
      <c r="S2344" t="s">
        <v>772</v>
      </c>
      <c r="U2344" t="s">
        <v>571</v>
      </c>
      <c r="V2344">
        <v>43358</v>
      </c>
    </row>
    <row r="2345" spans="1:22" ht="15.75" customHeight="1" x14ac:dyDescent="0.2">
      <c r="A2345">
        <v>43359.487217870366</v>
      </c>
      <c r="B2345" t="s">
        <v>22</v>
      </c>
      <c r="C2345" t="s">
        <v>4177</v>
      </c>
      <c r="D2345">
        <v>43</v>
      </c>
      <c r="E2345" t="s">
        <v>4178</v>
      </c>
      <c r="F2345">
        <v>11</v>
      </c>
      <c r="G2345" t="s">
        <v>70</v>
      </c>
      <c r="H2345" t="s">
        <v>26</v>
      </c>
      <c r="I2345" t="s">
        <v>0</v>
      </c>
      <c r="K2345" t="s">
        <v>27</v>
      </c>
      <c r="L2345" t="s">
        <v>57</v>
      </c>
      <c r="M2345" t="s">
        <v>457</v>
      </c>
      <c r="N2345" t="s">
        <v>19</v>
      </c>
      <c r="O2345">
        <v>0</v>
      </c>
      <c r="P2345" t="s">
        <v>262</v>
      </c>
      <c r="Q2345" t="s">
        <v>21</v>
      </c>
      <c r="R2345" t="s">
        <v>72</v>
      </c>
      <c r="S2345" t="s">
        <v>772</v>
      </c>
      <c r="U2345" t="s">
        <v>171</v>
      </c>
      <c r="V2345">
        <v>43358</v>
      </c>
    </row>
    <row r="2346" spans="1:22" ht="15.75" customHeight="1" x14ac:dyDescent="0.2">
      <c r="A2346">
        <v>43359.48876655093</v>
      </c>
      <c r="B2346" t="s">
        <v>36</v>
      </c>
      <c r="C2346" t="s">
        <v>4179</v>
      </c>
      <c r="D2346">
        <v>76</v>
      </c>
      <c r="E2346" t="s">
        <v>4178</v>
      </c>
      <c r="F2346">
        <v>11</v>
      </c>
      <c r="G2346" t="s">
        <v>70</v>
      </c>
      <c r="H2346" t="s">
        <v>26</v>
      </c>
      <c r="I2346" t="s">
        <v>0</v>
      </c>
      <c r="K2346" t="s">
        <v>27</v>
      </c>
      <c r="L2346" t="s">
        <v>57</v>
      </c>
      <c r="M2346" t="s">
        <v>289</v>
      </c>
      <c r="N2346" t="s">
        <v>19</v>
      </c>
      <c r="O2346">
        <v>0</v>
      </c>
      <c r="P2346" t="s">
        <v>2508</v>
      </c>
      <c r="Q2346" t="s">
        <v>21</v>
      </c>
      <c r="R2346" t="s">
        <v>72</v>
      </c>
      <c r="S2346" t="s">
        <v>772</v>
      </c>
      <c r="U2346" t="s">
        <v>171</v>
      </c>
      <c r="V2346">
        <v>43358</v>
      </c>
    </row>
    <row r="2347" spans="1:22" ht="15.75" customHeight="1" x14ac:dyDescent="0.2">
      <c r="A2347">
        <v>43359.49069233796</v>
      </c>
      <c r="B2347" t="s">
        <v>36</v>
      </c>
      <c r="C2347" t="s">
        <v>4180</v>
      </c>
      <c r="D2347">
        <v>38</v>
      </c>
      <c r="E2347" t="s">
        <v>1694</v>
      </c>
      <c r="F2347">
        <v>11</v>
      </c>
      <c r="G2347" t="s">
        <v>70</v>
      </c>
      <c r="H2347" t="s">
        <v>26</v>
      </c>
      <c r="I2347" t="s">
        <v>0</v>
      </c>
      <c r="K2347" t="s">
        <v>27</v>
      </c>
      <c r="L2347" t="s">
        <v>57</v>
      </c>
      <c r="M2347" t="s">
        <v>457</v>
      </c>
      <c r="N2347" t="s">
        <v>19</v>
      </c>
      <c r="O2347">
        <v>0</v>
      </c>
      <c r="P2347" t="s">
        <v>328</v>
      </c>
      <c r="Q2347" t="s">
        <v>21</v>
      </c>
      <c r="R2347" t="s">
        <v>72</v>
      </c>
      <c r="S2347" t="s">
        <v>772</v>
      </c>
      <c r="U2347" t="s">
        <v>171</v>
      </c>
      <c r="V2347">
        <v>43358</v>
      </c>
    </row>
    <row r="2348" spans="1:22" ht="15.75" customHeight="1" x14ac:dyDescent="0.2">
      <c r="A2348">
        <v>43359.492453298612</v>
      </c>
      <c r="B2348" t="s">
        <v>36</v>
      </c>
      <c r="C2348" t="s">
        <v>4181</v>
      </c>
      <c r="D2348">
        <v>57</v>
      </c>
      <c r="E2348" t="s">
        <v>642</v>
      </c>
      <c r="F2348">
        <v>11</v>
      </c>
      <c r="G2348" t="s">
        <v>70</v>
      </c>
      <c r="H2348" t="s">
        <v>26</v>
      </c>
      <c r="I2348" t="s">
        <v>0</v>
      </c>
      <c r="K2348" t="s">
        <v>27</v>
      </c>
      <c r="L2348" t="s">
        <v>57</v>
      </c>
      <c r="M2348" t="s">
        <v>457</v>
      </c>
      <c r="N2348" t="s">
        <v>19</v>
      </c>
      <c r="O2348">
        <v>0</v>
      </c>
      <c r="P2348" t="s">
        <v>2508</v>
      </c>
      <c r="Q2348" t="s">
        <v>21</v>
      </c>
      <c r="R2348" t="s">
        <v>72</v>
      </c>
      <c r="S2348" t="s">
        <v>772</v>
      </c>
      <c r="U2348" t="s">
        <v>171</v>
      </c>
      <c r="V2348">
        <v>43358</v>
      </c>
    </row>
    <row r="2349" spans="1:22" ht="15.75" customHeight="1" x14ac:dyDescent="0.2">
      <c r="A2349">
        <v>43359.496566493057</v>
      </c>
      <c r="B2349" t="s">
        <v>15</v>
      </c>
      <c r="C2349" t="s">
        <v>4182</v>
      </c>
      <c r="D2349">
        <v>68</v>
      </c>
      <c r="E2349" t="s">
        <v>974</v>
      </c>
      <c r="F2349">
        <v>11</v>
      </c>
      <c r="G2349" t="s">
        <v>70</v>
      </c>
      <c r="H2349" t="s">
        <v>26</v>
      </c>
      <c r="I2349" t="s">
        <v>0</v>
      </c>
      <c r="K2349" t="s">
        <v>27</v>
      </c>
      <c r="L2349" t="s">
        <v>57</v>
      </c>
      <c r="M2349" t="s">
        <v>457</v>
      </c>
      <c r="N2349" t="s">
        <v>19</v>
      </c>
      <c r="O2349">
        <v>0</v>
      </c>
      <c r="P2349" t="s">
        <v>262</v>
      </c>
      <c r="Q2349" t="s">
        <v>21</v>
      </c>
      <c r="R2349" t="s">
        <v>4033</v>
      </c>
      <c r="S2349" t="s">
        <v>772</v>
      </c>
      <c r="U2349" t="s">
        <v>171</v>
      </c>
      <c r="V2349">
        <v>43358</v>
      </c>
    </row>
    <row r="2350" spans="1:22" ht="15.75" customHeight="1" x14ac:dyDescent="0.2">
      <c r="A2350">
        <v>43359.498367997687</v>
      </c>
      <c r="B2350" t="s">
        <v>36</v>
      </c>
      <c r="C2350" t="s">
        <v>4183</v>
      </c>
      <c r="D2350">
        <v>63</v>
      </c>
      <c r="E2350" t="s">
        <v>974</v>
      </c>
      <c r="F2350">
        <v>11</v>
      </c>
      <c r="G2350" t="s">
        <v>70</v>
      </c>
      <c r="H2350" t="s">
        <v>26</v>
      </c>
      <c r="I2350" t="s">
        <v>0</v>
      </c>
      <c r="K2350" t="s">
        <v>27</v>
      </c>
      <c r="L2350" t="s">
        <v>57</v>
      </c>
      <c r="M2350" t="s">
        <v>457</v>
      </c>
      <c r="N2350" t="s">
        <v>19</v>
      </c>
      <c r="O2350">
        <v>0</v>
      </c>
      <c r="P2350" t="s">
        <v>328</v>
      </c>
      <c r="Q2350" t="s">
        <v>21</v>
      </c>
      <c r="R2350" t="s">
        <v>72</v>
      </c>
      <c r="S2350" t="s">
        <v>772</v>
      </c>
      <c r="U2350" t="s">
        <v>171</v>
      </c>
      <c r="V2350">
        <v>43358</v>
      </c>
    </row>
    <row r="2351" spans="1:22" ht="15.75" customHeight="1" x14ac:dyDescent="0.2">
      <c r="A2351">
        <v>43359.501378946763</v>
      </c>
      <c r="B2351" t="s">
        <v>36</v>
      </c>
      <c r="C2351" t="s">
        <v>4184</v>
      </c>
      <c r="D2351">
        <v>43</v>
      </c>
      <c r="E2351">
        <v>89</v>
      </c>
      <c r="F2351">
        <v>11</v>
      </c>
      <c r="G2351" t="s">
        <v>70</v>
      </c>
      <c r="H2351" t="s">
        <v>26</v>
      </c>
      <c r="I2351" t="s">
        <v>0</v>
      </c>
      <c r="K2351" t="s">
        <v>27</v>
      </c>
      <c r="L2351" t="s">
        <v>57</v>
      </c>
      <c r="M2351" t="s">
        <v>457</v>
      </c>
      <c r="N2351" t="s">
        <v>19</v>
      </c>
      <c r="O2351">
        <v>0</v>
      </c>
      <c r="P2351" t="s">
        <v>262</v>
      </c>
      <c r="Q2351" t="s">
        <v>21</v>
      </c>
      <c r="R2351" t="s">
        <v>72</v>
      </c>
      <c r="S2351" t="s">
        <v>772</v>
      </c>
      <c r="U2351" t="s">
        <v>171</v>
      </c>
      <c r="V2351">
        <v>43358</v>
      </c>
    </row>
    <row r="2352" spans="1:22" ht="15.75" customHeight="1" x14ac:dyDescent="0.2">
      <c r="A2352">
        <v>43359.503031921296</v>
      </c>
      <c r="B2352" t="s">
        <v>15</v>
      </c>
      <c r="C2352" t="s">
        <v>4185</v>
      </c>
      <c r="D2352">
        <v>35</v>
      </c>
      <c r="E2352" t="s">
        <v>4186</v>
      </c>
      <c r="F2352">
        <v>11</v>
      </c>
      <c r="G2352" t="s">
        <v>70</v>
      </c>
      <c r="H2352" t="s">
        <v>26</v>
      </c>
      <c r="I2352" t="s">
        <v>0</v>
      </c>
      <c r="K2352" t="s">
        <v>27</v>
      </c>
      <c r="L2352" t="s">
        <v>57</v>
      </c>
      <c r="M2352" t="s">
        <v>457</v>
      </c>
      <c r="N2352" t="s">
        <v>19</v>
      </c>
      <c r="O2352">
        <v>0</v>
      </c>
      <c r="P2352" t="s">
        <v>2508</v>
      </c>
      <c r="Q2352" t="s">
        <v>21</v>
      </c>
      <c r="R2352" t="s">
        <v>72</v>
      </c>
      <c r="S2352" t="s">
        <v>772</v>
      </c>
      <c r="U2352" t="s">
        <v>171</v>
      </c>
      <c r="V2352">
        <v>43358</v>
      </c>
    </row>
    <row r="2353" spans="1:22" ht="15.75" customHeight="1" x14ac:dyDescent="0.2">
      <c r="A2353">
        <v>43361.467767835653</v>
      </c>
      <c r="B2353" t="s">
        <v>36</v>
      </c>
      <c r="C2353" t="s">
        <v>4187</v>
      </c>
      <c r="D2353">
        <v>85</v>
      </c>
      <c r="E2353">
        <v>21</v>
      </c>
      <c r="F2353">
        <v>14</v>
      </c>
      <c r="G2353" s="4" t="s">
        <v>34</v>
      </c>
      <c r="H2353" t="s">
        <v>26</v>
      </c>
      <c r="I2353" t="s">
        <v>0</v>
      </c>
      <c r="K2353" t="s">
        <v>27</v>
      </c>
      <c r="L2353" t="s">
        <v>57</v>
      </c>
      <c r="M2353" t="s">
        <v>457</v>
      </c>
      <c r="N2353" t="s">
        <v>19</v>
      </c>
      <c r="O2353">
        <v>0</v>
      </c>
      <c r="P2353" t="s">
        <v>20</v>
      </c>
      <c r="Q2353" t="s">
        <v>21</v>
      </c>
      <c r="R2353" t="s">
        <v>2561</v>
      </c>
      <c r="S2353" t="s">
        <v>780</v>
      </c>
      <c r="U2353" t="s">
        <v>2561</v>
      </c>
      <c r="V2353">
        <v>43361</v>
      </c>
    </row>
    <row r="2354" spans="1:22" ht="15.75" customHeight="1" x14ac:dyDescent="0.2">
      <c r="A2354">
        <v>43361.46912760417</v>
      </c>
      <c r="B2354" t="s">
        <v>36</v>
      </c>
      <c r="C2354" t="s">
        <v>4188</v>
      </c>
      <c r="D2354">
        <v>52</v>
      </c>
      <c r="E2354">
        <v>21</v>
      </c>
      <c r="F2354">
        <v>14</v>
      </c>
      <c r="G2354" s="4" t="s">
        <v>34</v>
      </c>
      <c r="H2354" t="s">
        <v>26</v>
      </c>
      <c r="I2354" t="s">
        <v>0</v>
      </c>
      <c r="K2354" t="s">
        <v>27</v>
      </c>
      <c r="L2354" t="s">
        <v>57</v>
      </c>
      <c r="M2354" t="s">
        <v>457</v>
      </c>
      <c r="N2354" t="s">
        <v>19</v>
      </c>
      <c r="O2354">
        <v>0</v>
      </c>
      <c r="P2354" t="s">
        <v>20</v>
      </c>
      <c r="Q2354" t="s">
        <v>21</v>
      </c>
      <c r="R2354" t="s">
        <v>2561</v>
      </c>
      <c r="S2354" t="s">
        <v>780</v>
      </c>
      <c r="U2354" t="s">
        <v>2561</v>
      </c>
      <c r="V2354">
        <v>43361</v>
      </c>
    </row>
    <row r="2355" spans="1:22" ht="15.75" customHeight="1" x14ac:dyDescent="0.2">
      <c r="A2355">
        <v>43361.479209270838</v>
      </c>
      <c r="B2355" t="s">
        <v>15</v>
      </c>
      <c r="C2355" t="s">
        <v>4189</v>
      </c>
      <c r="D2355">
        <v>50</v>
      </c>
      <c r="E2355" t="s">
        <v>4190</v>
      </c>
      <c r="F2355">
        <v>14</v>
      </c>
      <c r="G2355" s="4" t="s">
        <v>34</v>
      </c>
      <c r="H2355" t="s">
        <v>26</v>
      </c>
      <c r="I2355" t="s">
        <v>0</v>
      </c>
      <c r="K2355" t="s">
        <v>27</v>
      </c>
      <c r="L2355" t="s">
        <v>28</v>
      </c>
      <c r="M2355" t="s">
        <v>18</v>
      </c>
      <c r="N2355" t="s">
        <v>39</v>
      </c>
      <c r="O2355">
        <v>3000</v>
      </c>
      <c r="P2355" t="s">
        <v>20</v>
      </c>
      <c r="Q2355" t="s">
        <v>21</v>
      </c>
      <c r="R2355" t="s">
        <v>2561</v>
      </c>
      <c r="S2355" t="s">
        <v>780</v>
      </c>
      <c r="U2355" t="s">
        <v>2561</v>
      </c>
      <c r="V2355">
        <v>43361</v>
      </c>
    </row>
    <row r="2356" spans="1:22" ht="15.75" customHeight="1" x14ac:dyDescent="0.2">
      <c r="A2356">
        <v>43361.48056171296</v>
      </c>
      <c r="B2356" t="s">
        <v>36</v>
      </c>
      <c r="C2356" t="s">
        <v>4191</v>
      </c>
      <c r="D2356">
        <v>43</v>
      </c>
      <c r="E2356" t="s">
        <v>4192</v>
      </c>
      <c r="F2356">
        <v>14</v>
      </c>
      <c r="G2356" s="4" t="s">
        <v>34</v>
      </c>
      <c r="H2356" t="s">
        <v>26</v>
      </c>
      <c r="I2356" t="s">
        <v>0</v>
      </c>
      <c r="K2356" t="s">
        <v>27</v>
      </c>
      <c r="L2356" t="s">
        <v>57</v>
      </c>
      <c r="M2356" t="s">
        <v>457</v>
      </c>
      <c r="N2356" t="s">
        <v>19</v>
      </c>
      <c r="O2356">
        <v>0</v>
      </c>
      <c r="P2356" t="s">
        <v>20</v>
      </c>
      <c r="Q2356" t="s">
        <v>21</v>
      </c>
      <c r="R2356" t="s">
        <v>2561</v>
      </c>
      <c r="S2356" t="s">
        <v>780</v>
      </c>
      <c r="U2356" t="s">
        <v>2561</v>
      </c>
      <c r="V2356">
        <v>43361</v>
      </c>
    </row>
    <row r="2357" spans="1:22" ht="15.75" customHeight="1" x14ac:dyDescent="0.2">
      <c r="A2357">
        <v>43361.482238738427</v>
      </c>
      <c r="B2357" t="s">
        <v>22</v>
      </c>
      <c r="C2357" t="s">
        <v>4193</v>
      </c>
      <c r="D2357">
        <v>15</v>
      </c>
      <c r="E2357" t="s">
        <v>4192</v>
      </c>
      <c r="F2357">
        <v>14</v>
      </c>
      <c r="G2357" s="4" t="s">
        <v>34</v>
      </c>
      <c r="H2357" t="s">
        <v>26</v>
      </c>
      <c r="I2357" t="s">
        <v>0</v>
      </c>
      <c r="K2357" t="s">
        <v>27</v>
      </c>
      <c r="L2357" t="s">
        <v>57</v>
      </c>
      <c r="M2357" t="s">
        <v>457</v>
      </c>
      <c r="N2357" t="s">
        <v>19</v>
      </c>
      <c r="O2357">
        <v>0</v>
      </c>
      <c r="P2357" t="s">
        <v>20</v>
      </c>
      <c r="Q2357" t="s">
        <v>21</v>
      </c>
      <c r="R2357" t="s">
        <v>2561</v>
      </c>
      <c r="S2357" t="s">
        <v>780</v>
      </c>
      <c r="U2357" t="s">
        <v>2561</v>
      </c>
      <c r="V2357">
        <v>43361</v>
      </c>
    </row>
    <row r="2358" spans="1:22" ht="15.75" customHeight="1" x14ac:dyDescent="0.2">
      <c r="A2358">
        <v>43361.484545648149</v>
      </c>
      <c r="B2358" t="s">
        <v>15</v>
      </c>
      <c r="C2358" t="s">
        <v>4194</v>
      </c>
      <c r="D2358">
        <v>59</v>
      </c>
      <c r="E2358">
        <v>93</v>
      </c>
      <c r="F2358">
        <v>14</v>
      </c>
      <c r="G2358" s="4" t="s">
        <v>34</v>
      </c>
      <c r="H2358" t="s">
        <v>26</v>
      </c>
      <c r="I2358" t="s">
        <v>0</v>
      </c>
      <c r="K2358" t="s">
        <v>27</v>
      </c>
      <c r="L2358" t="s">
        <v>28</v>
      </c>
      <c r="M2358" t="s">
        <v>18</v>
      </c>
      <c r="N2358" t="s">
        <v>39</v>
      </c>
      <c r="O2358">
        <v>2000</v>
      </c>
      <c r="P2358" t="s">
        <v>20</v>
      </c>
      <c r="Q2358" t="s">
        <v>21</v>
      </c>
      <c r="R2358" t="s">
        <v>2561</v>
      </c>
      <c r="S2358" t="s">
        <v>780</v>
      </c>
      <c r="U2358" t="s">
        <v>2561</v>
      </c>
      <c r="V2358">
        <v>43361</v>
      </c>
    </row>
    <row r="2359" spans="1:22" ht="15.75" customHeight="1" x14ac:dyDescent="0.2">
      <c r="A2359">
        <v>43361.485741863427</v>
      </c>
      <c r="B2359" t="s">
        <v>36</v>
      </c>
      <c r="C2359" t="s">
        <v>4195</v>
      </c>
      <c r="D2359">
        <v>53</v>
      </c>
      <c r="E2359">
        <v>93</v>
      </c>
      <c r="F2359">
        <v>14</v>
      </c>
      <c r="G2359" s="4" t="s">
        <v>34</v>
      </c>
      <c r="H2359" t="s">
        <v>26</v>
      </c>
      <c r="I2359" t="s">
        <v>0</v>
      </c>
      <c r="K2359" t="s">
        <v>27</v>
      </c>
      <c r="L2359" t="s">
        <v>57</v>
      </c>
      <c r="M2359" t="s">
        <v>457</v>
      </c>
      <c r="N2359" t="s">
        <v>19</v>
      </c>
      <c r="O2359">
        <v>0</v>
      </c>
      <c r="P2359" t="s">
        <v>20</v>
      </c>
      <c r="Q2359" t="s">
        <v>21</v>
      </c>
      <c r="R2359" t="s">
        <v>2561</v>
      </c>
      <c r="S2359" t="s">
        <v>780</v>
      </c>
      <c r="U2359" t="s">
        <v>2561</v>
      </c>
      <c r="V2359">
        <v>43361</v>
      </c>
    </row>
    <row r="2360" spans="1:22" ht="15.75" customHeight="1" x14ac:dyDescent="0.2">
      <c r="A2360">
        <v>43361.486919664356</v>
      </c>
      <c r="B2360" t="s">
        <v>15</v>
      </c>
      <c r="C2360" t="s">
        <v>4196</v>
      </c>
      <c r="D2360">
        <v>34</v>
      </c>
      <c r="E2360">
        <v>93</v>
      </c>
      <c r="F2360">
        <v>14</v>
      </c>
      <c r="G2360" s="4" t="s">
        <v>34</v>
      </c>
      <c r="H2360" t="s">
        <v>26</v>
      </c>
      <c r="I2360" t="s">
        <v>0</v>
      </c>
      <c r="K2360" t="s">
        <v>27</v>
      </c>
      <c r="L2360" t="s">
        <v>28</v>
      </c>
      <c r="M2360" t="s">
        <v>18</v>
      </c>
      <c r="N2360" t="s">
        <v>39</v>
      </c>
      <c r="O2360">
        <v>3000</v>
      </c>
      <c r="P2360" t="s">
        <v>20</v>
      </c>
      <c r="Q2360" t="s">
        <v>21</v>
      </c>
      <c r="R2360" t="s">
        <v>2561</v>
      </c>
      <c r="S2360" t="s">
        <v>780</v>
      </c>
      <c r="U2360" t="s">
        <v>2561</v>
      </c>
      <c r="V2360">
        <v>43361</v>
      </c>
    </row>
    <row r="2361" spans="1:22" ht="15.75" customHeight="1" x14ac:dyDescent="0.2">
      <c r="A2361">
        <v>43362.384301122685</v>
      </c>
      <c r="B2361" t="s">
        <v>15</v>
      </c>
      <c r="C2361" t="s">
        <v>4197</v>
      </c>
      <c r="D2361">
        <v>43</v>
      </c>
      <c r="E2361" t="s">
        <v>4198</v>
      </c>
      <c r="F2361">
        <v>14</v>
      </c>
      <c r="G2361" s="4" t="s">
        <v>34</v>
      </c>
      <c r="H2361" t="s">
        <v>26</v>
      </c>
      <c r="I2361" t="s">
        <v>0</v>
      </c>
      <c r="K2361" t="s">
        <v>27</v>
      </c>
      <c r="L2361" t="s">
        <v>57</v>
      </c>
      <c r="M2361" t="s">
        <v>457</v>
      </c>
      <c r="N2361" t="s">
        <v>19</v>
      </c>
      <c r="O2361">
        <v>0</v>
      </c>
      <c r="P2361" t="s">
        <v>20</v>
      </c>
      <c r="Q2361" t="s">
        <v>21</v>
      </c>
      <c r="R2361" t="s">
        <v>2561</v>
      </c>
      <c r="S2361" t="s">
        <v>780</v>
      </c>
      <c r="U2361" t="s">
        <v>2561</v>
      </c>
      <c r="V2361">
        <v>43362</v>
      </c>
    </row>
    <row r="2362" spans="1:22" ht="15.75" customHeight="1" x14ac:dyDescent="0.2">
      <c r="A2362">
        <v>43362.385652418983</v>
      </c>
      <c r="B2362" t="s">
        <v>15</v>
      </c>
      <c r="C2362" t="s">
        <v>4199</v>
      </c>
      <c r="D2362">
        <v>59</v>
      </c>
      <c r="E2362" t="s">
        <v>548</v>
      </c>
      <c r="F2362">
        <v>14</v>
      </c>
      <c r="G2362" s="4" t="s">
        <v>34</v>
      </c>
      <c r="H2362" t="s">
        <v>26</v>
      </c>
      <c r="I2362" t="s">
        <v>0</v>
      </c>
      <c r="K2362" t="s">
        <v>27</v>
      </c>
      <c r="L2362" t="s">
        <v>57</v>
      </c>
      <c r="M2362" t="s">
        <v>457</v>
      </c>
      <c r="N2362" t="s">
        <v>19</v>
      </c>
      <c r="O2362">
        <v>0</v>
      </c>
      <c r="P2362" t="s">
        <v>20</v>
      </c>
      <c r="Q2362" t="s">
        <v>21</v>
      </c>
      <c r="R2362" t="s">
        <v>2561</v>
      </c>
      <c r="S2362" t="s">
        <v>780</v>
      </c>
      <c r="U2362" t="s">
        <v>2561</v>
      </c>
      <c r="V2362">
        <v>43362</v>
      </c>
    </row>
    <row r="2363" spans="1:22" ht="15.75" customHeight="1" x14ac:dyDescent="0.2">
      <c r="A2363">
        <v>43362.387513831018</v>
      </c>
      <c r="B2363" t="s">
        <v>36</v>
      </c>
      <c r="C2363" t="s">
        <v>4200</v>
      </c>
      <c r="D2363">
        <v>58</v>
      </c>
      <c r="E2363" t="s">
        <v>548</v>
      </c>
      <c r="F2363">
        <v>14</v>
      </c>
      <c r="G2363" s="4" t="s">
        <v>34</v>
      </c>
      <c r="H2363" t="s">
        <v>26</v>
      </c>
      <c r="I2363" t="s">
        <v>0</v>
      </c>
      <c r="K2363" t="s">
        <v>27</v>
      </c>
      <c r="L2363" t="s">
        <v>57</v>
      </c>
      <c r="M2363" t="s">
        <v>457</v>
      </c>
      <c r="N2363" t="s">
        <v>19</v>
      </c>
      <c r="O2363">
        <v>0</v>
      </c>
      <c r="P2363" t="s">
        <v>20</v>
      </c>
      <c r="Q2363" t="s">
        <v>21</v>
      </c>
      <c r="R2363" t="s">
        <v>2561</v>
      </c>
      <c r="S2363" t="s">
        <v>780</v>
      </c>
      <c r="U2363" t="s">
        <v>2561</v>
      </c>
      <c r="V2363">
        <v>43362</v>
      </c>
    </row>
    <row r="2364" spans="1:22" ht="15.75" customHeight="1" x14ac:dyDescent="0.2">
      <c r="A2364">
        <v>43362.388864560184</v>
      </c>
      <c r="B2364" t="s">
        <v>15</v>
      </c>
      <c r="C2364" t="s">
        <v>4201</v>
      </c>
      <c r="D2364">
        <v>41</v>
      </c>
      <c r="E2364" t="s">
        <v>4202</v>
      </c>
      <c r="F2364">
        <v>14</v>
      </c>
      <c r="G2364" s="4" t="s">
        <v>34</v>
      </c>
      <c r="H2364" t="s">
        <v>26</v>
      </c>
      <c r="I2364" t="s">
        <v>0</v>
      </c>
      <c r="K2364" t="s">
        <v>27</v>
      </c>
      <c r="L2364" t="s">
        <v>57</v>
      </c>
      <c r="M2364" t="s">
        <v>457</v>
      </c>
      <c r="N2364" t="s">
        <v>19</v>
      </c>
      <c r="O2364">
        <v>0</v>
      </c>
      <c r="P2364" t="s">
        <v>20</v>
      </c>
      <c r="Q2364" t="s">
        <v>21</v>
      </c>
      <c r="R2364" t="s">
        <v>2561</v>
      </c>
      <c r="S2364" t="s">
        <v>780</v>
      </c>
      <c r="U2364" t="s">
        <v>2561</v>
      </c>
      <c r="V2364">
        <v>43362</v>
      </c>
    </row>
    <row r="2365" spans="1:22" ht="15.75" customHeight="1" x14ac:dyDescent="0.2">
      <c r="A2365">
        <v>43362.390208229168</v>
      </c>
      <c r="B2365" t="s">
        <v>36</v>
      </c>
      <c r="C2365" t="s">
        <v>4203</v>
      </c>
      <c r="D2365">
        <v>44</v>
      </c>
      <c r="E2365" t="s">
        <v>4202</v>
      </c>
      <c r="F2365">
        <v>14</v>
      </c>
      <c r="G2365" s="4" t="s">
        <v>34</v>
      </c>
      <c r="H2365" t="s">
        <v>26</v>
      </c>
      <c r="I2365" t="s">
        <v>0</v>
      </c>
      <c r="K2365" t="s">
        <v>27</v>
      </c>
      <c r="L2365" t="s">
        <v>57</v>
      </c>
      <c r="M2365" t="s">
        <v>457</v>
      </c>
      <c r="N2365" t="s">
        <v>19</v>
      </c>
      <c r="O2365">
        <v>0</v>
      </c>
      <c r="P2365" t="s">
        <v>20</v>
      </c>
      <c r="Q2365" t="s">
        <v>21</v>
      </c>
      <c r="R2365" t="s">
        <v>2561</v>
      </c>
      <c r="S2365" t="s">
        <v>780</v>
      </c>
      <c r="U2365" t="s">
        <v>2561</v>
      </c>
      <c r="V2365">
        <v>43362</v>
      </c>
    </row>
    <row r="2366" spans="1:22" ht="15.75" customHeight="1" x14ac:dyDescent="0.2">
      <c r="A2366">
        <v>43362.3922828125</v>
      </c>
      <c r="B2366" t="s">
        <v>36</v>
      </c>
      <c r="C2366" t="s">
        <v>4204</v>
      </c>
      <c r="D2366">
        <v>74</v>
      </c>
      <c r="E2366" t="s">
        <v>654</v>
      </c>
      <c r="F2366">
        <v>14</v>
      </c>
      <c r="G2366" s="4" t="s">
        <v>34</v>
      </c>
      <c r="H2366" t="s">
        <v>26</v>
      </c>
      <c r="I2366" t="s">
        <v>0</v>
      </c>
      <c r="K2366" t="s">
        <v>27</v>
      </c>
      <c r="L2366" t="s">
        <v>57</v>
      </c>
      <c r="M2366" t="s">
        <v>457</v>
      </c>
      <c r="N2366" t="s">
        <v>19</v>
      </c>
      <c r="O2366">
        <v>0</v>
      </c>
      <c r="P2366" t="s">
        <v>20</v>
      </c>
      <c r="Q2366" t="s">
        <v>21</v>
      </c>
      <c r="R2366" t="s">
        <v>2561</v>
      </c>
      <c r="S2366" t="s">
        <v>780</v>
      </c>
      <c r="U2366" t="s">
        <v>2561</v>
      </c>
      <c r="V2366">
        <v>43362</v>
      </c>
    </row>
    <row r="2367" spans="1:22" ht="15.75" customHeight="1" x14ac:dyDescent="0.2">
      <c r="A2367">
        <v>43362.413656423611</v>
      </c>
      <c r="B2367" t="s">
        <v>15</v>
      </c>
      <c r="C2367" t="s">
        <v>4205</v>
      </c>
      <c r="D2367">
        <v>42</v>
      </c>
      <c r="E2367" t="s">
        <v>3541</v>
      </c>
      <c r="F2367">
        <v>14</v>
      </c>
      <c r="G2367" s="4" t="s">
        <v>34</v>
      </c>
      <c r="H2367" t="s">
        <v>26</v>
      </c>
      <c r="I2367" t="s">
        <v>0</v>
      </c>
      <c r="K2367" t="s">
        <v>27</v>
      </c>
      <c r="L2367" t="s">
        <v>28</v>
      </c>
      <c r="M2367" t="s">
        <v>18</v>
      </c>
      <c r="N2367" t="s">
        <v>39</v>
      </c>
      <c r="O2367">
        <v>2000</v>
      </c>
      <c r="P2367" t="s">
        <v>20</v>
      </c>
      <c r="Q2367" t="s">
        <v>21</v>
      </c>
      <c r="R2367" t="s">
        <v>2561</v>
      </c>
      <c r="S2367" t="s">
        <v>780</v>
      </c>
      <c r="U2367" t="s">
        <v>2561</v>
      </c>
      <c r="V2367">
        <v>43362</v>
      </c>
    </row>
    <row r="2368" spans="1:22" ht="15.75" customHeight="1" x14ac:dyDescent="0.2">
      <c r="A2368">
        <v>43362.41467568287</v>
      </c>
      <c r="B2368" t="s">
        <v>36</v>
      </c>
      <c r="C2368" t="s">
        <v>4206</v>
      </c>
      <c r="D2368">
        <v>43</v>
      </c>
      <c r="E2368" t="s">
        <v>3541</v>
      </c>
      <c r="F2368">
        <v>14</v>
      </c>
      <c r="G2368" s="4" t="s">
        <v>34</v>
      </c>
      <c r="H2368" t="s">
        <v>26</v>
      </c>
      <c r="I2368" t="s">
        <v>0</v>
      </c>
      <c r="K2368" t="s">
        <v>27</v>
      </c>
      <c r="L2368" t="s">
        <v>57</v>
      </c>
      <c r="M2368" t="s">
        <v>457</v>
      </c>
      <c r="N2368" t="s">
        <v>19</v>
      </c>
      <c r="O2368">
        <v>0</v>
      </c>
      <c r="P2368" t="s">
        <v>20</v>
      </c>
      <c r="Q2368" t="s">
        <v>21</v>
      </c>
      <c r="R2368" t="s">
        <v>2561</v>
      </c>
      <c r="S2368" t="s">
        <v>780</v>
      </c>
      <c r="U2368" t="s">
        <v>2561</v>
      </c>
      <c r="V2368">
        <v>43362</v>
      </c>
    </row>
    <row r="2369" spans="1:22" ht="15.75" customHeight="1" x14ac:dyDescent="0.2">
      <c r="A2369">
        <v>43362.420761365742</v>
      </c>
      <c r="B2369" t="s">
        <v>15</v>
      </c>
      <c r="C2369" t="s">
        <v>4207</v>
      </c>
      <c r="D2369">
        <v>50</v>
      </c>
      <c r="E2369" t="s">
        <v>2347</v>
      </c>
      <c r="F2369">
        <v>4</v>
      </c>
      <c r="G2369" s="4" t="s">
        <v>34</v>
      </c>
      <c r="H2369" t="s">
        <v>26</v>
      </c>
      <c r="I2369" t="s">
        <v>0</v>
      </c>
      <c r="K2369" t="s">
        <v>27</v>
      </c>
      <c r="L2369" t="s">
        <v>28</v>
      </c>
      <c r="M2369" t="s">
        <v>182</v>
      </c>
      <c r="N2369" t="s">
        <v>39</v>
      </c>
      <c r="O2369">
        <v>3000</v>
      </c>
      <c r="P2369" t="s">
        <v>20</v>
      </c>
      <c r="Q2369" t="s">
        <v>21</v>
      </c>
      <c r="R2369" t="s">
        <v>2561</v>
      </c>
      <c r="S2369" t="s">
        <v>780</v>
      </c>
      <c r="U2369" t="s">
        <v>2561</v>
      </c>
      <c r="V2369">
        <v>43362</v>
      </c>
    </row>
    <row r="2370" spans="1:22" ht="15.75" customHeight="1" x14ac:dyDescent="0.2">
      <c r="A2370">
        <v>43362.422023738429</v>
      </c>
      <c r="B2370" t="s">
        <v>36</v>
      </c>
      <c r="C2370" t="s">
        <v>4208</v>
      </c>
      <c r="D2370">
        <v>45</v>
      </c>
      <c r="E2370" t="s">
        <v>2347</v>
      </c>
      <c r="F2370">
        <v>4</v>
      </c>
      <c r="G2370" s="4" t="s">
        <v>34</v>
      </c>
      <c r="H2370" t="s">
        <v>26</v>
      </c>
      <c r="I2370" t="s">
        <v>0</v>
      </c>
      <c r="K2370" t="s">
        <v>27</v>
      </c>
      <c r="L2370" t="s">
        <v>57</v>
      </c>
      <c r="M2370" t="s">
        <v>457</v>
      </c>
      <c r="N2370" t="s">
        <v>19</v>
      </c>
      <c r="O2370">
        <v>0</v>
      </c>
      <c r="P2370" t="s">
        <v>20</v>
      </c>
      <c r="Q2370" t="s">
        <v>21</v>
      </c>
      <c r="R2370" t="s">
        <v>2561</v>
      </c>
      <c r="S2370" t="s">
        <v>780</v>
      </c>
      <c r="U2370" t="s">
        <v>2561</v>
      </c>
      <c r="V2370">
        <v>43362</v>
      </c>
    </row>
    <row r="2371" spans="1:22" ht="15.75" customHeight="1" x14ac:dyDescent="0.2">
      <c r="A2371">
        <v>43362.431015671296</v>
      </c>
      <c r="B2371" t="s">
        <v>15</v>
      </c>
      <c r="C2371" t="s">
        <v>4209</v>
      </c>
      <c r="D2371">
        <v>22</v>
      </c>
      <c r="E2371" t="s">
        <v>2347</v>
      </c>
      <c r="F2371">
        <v>4</v>
      </c>
      <c r="G2371" s="4" t="s">
        <v>34</v>
      </c>
      <c r="H2371" t="s">
        <v>26</v>
      </c>
      <c r="I2371" t="s">
        <v>0</v>
      </c>
      <c r="K2371" t="s">
        <v>27</v>
      </c>
      <c r="L2371" t="s">
        <v>28</v>
      </c>
      <c r="M2371" t="s">
        <v>18</v>
      </c>
      <c r="N2371" t="s">
        <v>39</v>
      </c>
      <c r="O2371">
        <v>1500</v>
      </c>
      <c r="P2371" t="s">
        <v>20</v>
      </c>
      <c r="Q2371" t="s">
        <v>21</v>
      </c>
      <c r="R2371" t="s">
        <v>2561</v>
      </c>
      <c r="S2371" t="s">
        <v>780</v>
      </c>
      <c r="U2371" t="s">
        <v>2561</v>
      </c>
      <c r="V2371">
        <v>43362</v>
      </c>
    </row>
    <row r="2372" spans="1:22" ht="15.75" customHeight="1" x14ac:dyDescent="0.2">
      <c r="A2372">
        <v>43362.456697060188</v>
      </c>
      <c r="B2372" t="s">
        <v>22</v>
      </c>
      <c r="C2372" t="s">
        <v>4210</v>
      </c>
      <c r="D2372">
        <v>19</v>
      </c>
      <c r="E2372" t="s">
        <v>2347</v>
      </c>
      <c r="F2372">
        <v>4</v>
      </c>
      <c r="G2372" s="4" t="s">
        <v>34</v>
      </c>
      <c r="H2372" t="s">
        <v>26</v>
      </c>
      <c r="I2372" t="s">
        <v>0</v>
      </c>
      <c r="K2372" t="s">
        <v>293</v>
      </c>
      <c r="L2372" t="s">
        <v>57</v>
      </c>
      <c r="M2372" t="s">
        <v>457</v>
      </c>
      <c r="N2372" t="s">
        <v>19</v>
      </c>
      <c r="O2372">
        <v>0</v>
      </c>
      <c r="P2372" t="s">
        <v>20</v>
      </c>
      <c r="Q2372" t="s">
        <v>21</v>
      </c>
      <c r="R2372" t="s">
        <v>2561</v>
      </c>
      <c r="S2372" t="s">
        <v>780</v>
      </c>
      <c r="U2372" t="s">
        <v>2561</v>
      </c>
      <c r="V2372">
        <v>43362</v>
      </c>
    </row>
    <row r="2373" spans="1:22" ht="15.75" customHeight="1" x14ac:dyDescent="0.2">
      <c r="A2373">
        <v>43362.458510543976</v>
      </c>
      <c r="B2373" t="s">
        <v>22</v>
      </c>
      <c r="C2373" t="s">
        <v>4211</v>
      </c>
      <c r="D2373">
        <v>29</v>
      </c>
      <c r="E2373" t="s">
        <v>2347</v>
      </c>
      <c r="F2373">
        <v>4</v>
      </c>
      <c r="G2373" s="4" t="s">
        <v>34</v>
      </c>
      <c r="H2373" t="s">
        <v>26</v>
      </c>
      <c r="I2373" t="s">
        <v>0</v>
      </c>
      <c r="K2373" t="s">
        <v>27</v>
      </c>
      <c r="L2373" t="s">
        <v>57</v>
      </c>
      <c r="M2373" t="s">
        <v>457</v>
      </c>
      <c r="N2373" t="s">
        <v>19</v>
      </c>
      <c r="O2373">
        <v>0</v>
      </c>
      <c r="P2373" t="s">
        <v>20</v>
      </c>
      <c r="Q2373" t="s">
        <v>21</v>
      </c>
      <c r="R2373" t="s">
        <v>2561</v>
      </c>
      <c r="S2373" t="s">
        <v>780</v>
      </c>
      <c r="U2373" t="s">
        <v>2561</v>
      </c>
      <c r="V2373">
        <v>43362</v>
      </c>
    </row>
    <row r="2374" spans="1:22" ht="15.75" customHeight="1" x14ac:dyDescent="0.2">
      <c r="A2374">
        <v>43362.458536412036</v>
      </c>
      <c r="B2374" t="s">
        <v>36</v>
      </c>
      <c r="C2374" t="s">
        <v>4212</v>
      </c>
      <c r="D2374">
        <v>51</v>
      </c>
      <c r="E2374">
        <v>76</v>
      </c>
      <c r="F2374">
        <v>4</v>
      </c>
      <c r="G2374" t="s">
        <v>70</v>
      </c>
      <c r="H2374" t="s">
        <v>26</v>
      </c>
      <c r="I2374" t="s">
        <v>0</v>
      </c>
      <c r="K2374" t="s">
        <v>27</v>
      </c>
      <c r="L2374" t="s">
        <v>57</v>
      </c>
      <c r="M2374" t="s">
        <v>457</v>
      </c>
      <c r="N2374" t="s">
        <v>19</v>
      </c>
      <c r="O2374">
        <v>0</v>
      </c>
      <c r="P2374" t="s">
        <v>20</v>
      </c>
      <c r="Q2374" t="s">
        <v>21</v>
      </c>
      <c r="R2374" t="s">
        <v>4212</v>
      </c>
      <c r="S2374" t="s">
        <v>772</v>
      </c>
      <c r="U2374" t="s">
        <v>171</v>
      </c>
      <c r="V2374">
        <v>43362</v>
      </c>
    </row>
    <row r="2375" spans="1:22" ht="15.75" customHeight="1" x14ac:dyDescent="0.2">
      <c r="A2375">
        <v>43362.459340937501</v>
      </c>
      <c r="B2375" t="s">
        <v>22</v>
      </c>
      <c r="C2375" t="s">
        <v>960</v>
      </c>
      <c r="D2375">
        <v>60</v>
      </c>
      <c r="E2375">
        <v>22</v>
      </c>
      <c r="F2375">
        <v>1</v>
      </c>
      <c r="G2375" t="s">
        <v>70</v>
      </c>
      <c r="H2375" t="s">
        <v>26</v>
      </c>
      <c r="I2375" t="s">
        <v>0</v>
      </c>
      <c r="K2375" t="s">
        <v>27</v>
      </c>
      <c r="L2375" t="s">
        <v>57</v>
      </c>
      <c r="M2375" t="s">
        <v>457</v>
      </c>
      <c r="N2375" t="s">
        <v>19</v>
      </c>
      <c r="O2375">
        <v>0</v>
      </c>
      <c r="P2375" t="s">
        <v>4213</v>
      </c>
      <c r="Q2375" t="s">
        <v>21</v>
      </c>
      <c r="R2375" t="s">
        <v>72</v>
      </c>
      <c r="S2375" t="s">
        <v>772</v>
      </c>
      <c r="U2375" t="s">
        <v>4214</v>
      </c>
      <c r="V2375">
        <v>43362</v>
      </c>
    </row>
    <row r="2376" spans="1:22" ht="15.75" customHeight="1" x14ac:dyDescent="0.2">
      <c r="A2376">
        <v>43362.460007083333</v>
      </c>
      <c r="B2376" t="s">
        <v>22</v>
      </c>
      <c r="C2376" t="s">
        <v>4215</v>
      </c>
      <c r="D2376">
        <v>23</v>
      </c>
      <c r="E2376" t="s">
        <v>4148</v>
      </c>
      <c r="F2376">
        <v>1</v>
      </c>
      <c r="G2376" s="4" t="s">
        <v>26</v>
      </c>
      <c r="H2376" t="s">
        <v>26</v>
      </c>
      <c r="I2376" t="s">
        <v>0</v>
      </c>
      <c r="K2376" t="s">
        <v>293</v>
      </c>
      <c r="L2376" t="s">
        <v>57</v>
      </c>
      <c r="M2376" t="s">
        <v>457</v>
      </c>
      <c r="N2376" t="s">
        <v>19</v>
      </c>
      <c r="O2376">
        <v>0</v>
      </c>
      <c r="P2376" t="s">
        <v>101</v>
      </c>
      <c r="Q2376" t="s">
        <v>21</v>
      </c>
      <c r="R2376" t="s">
        <v>4216</v>
      </c>
      <c r="S2376" t="s">
        <v>772</v>
      </c>
      <c r="U2376" t="s">
        <v>4217</v>
      </c>
      <c r="V2376">
        <v>43362</v>
      </c>
    </row>
    <row r="2377" spans="1:22" ht="15.75" customHeight="1" x14ac:dyDescent="0.2">
      <c r="A2377">
        <v>43362.460302974534</v>
      </c>
      <c r="B2377" t="s">
        <v>15</v>
      </c>
      <c r="C2377" t="s">
        <v>4218</v>
      </c>
      <c r="D2377">
        <v>27</v>
      </c>
      <c r="E2377" t="s">
        <v>2347</v>
      </c>
      <c r="F2377">
        <v>4</v>
      </c>
      <c r="G2377" s="4" t="s">
        <v>34</v>
      </c>
      <c r="H2377" t="s">
        <v>26</v>
      </c>
      <c r="I2377" t="s">
        <v>0</v>
      </c>
      <c r="K2377" t="s">
        <v>27</v>
      </c>
      <c r="L2377" t="s">
        <v>57</v>
      </c>
      <c r="M2377" t="s">
        <v>457</v>
      </c>
      <c r="N2377" t="s">
        <v>19</v>
      </c>
      <c r="O2377">
        <v>0</v>
      </c>
      <c r="P2377" t="s">
        <v>20</v>
      </c>
      <c r="Q2377" t="s">
        <v>21</v>
      </c>
      <c r="R2377" t="s">
        <v>2561</v>
      </c>
      <c r="S2377" t="s">
        <v>780</v>
      </c>
      <c r="U2377" t="s">
        <v>2561</v>
      </c>
      <c r="V2377">
        <v>43362</v>
      </c>
    </row>
    <row r="2378" spans="1:22" ht="15.75" customHeight="1" x14ac:dyDescent="0.2">
      <c r="A2378">
        <v>43362.460426469908</v>
      </c>
      <c r="B2378" t="s">
        <v>36</v>
      </c>
      <c r="C2378" t="s">
        <v>4219</v>
      </c>
      <c r="D2378">
        <v>55</v>
      </c>
      <c r="E2378">
        <v>35</v>
      </c>
      <c r="F2378">
        <v>1</v>
      </c>
      <c r="G2378" t="s">
        <v>70</v>
      </c>
      <c r="H2378" t="s">
        <v>26</v>
      </c>
      <c r="I2378" t="s">
        <v>0</v>
      </c>
      <c r="K2378" t="s">
        <v>16</v>
      </c>
      <c r="L2378" t="s">
        <v>57</v>
      </c>
      <c r="M2378" t="s">
        <v>457</v>
      </c>
      <c r="N2378" t="s">
        <v>19</v>
      </c>
      <c r="O2378">
        <v>0</v>
      </c>
      <c r="P2378" t="s">
        <v>341</v>
      </c>
      <c r="Q2378" t="s">
        <v>21</v>
      </c>
      <c r="R2378" t="s">
        <v>4219</v>
      </c>
      <c r="S2378" t="s">
        <v>4086</v>
      </c>
      <c r="U2378" t="s">
        <v>171</v>
      </c>
      <c r="V2378">
        <v>43362</v>
      </c>
    </row>
    <row r="2379" spans="1:22" ht="15.75" customHeight="1" x14ac:dyDescent="0.2">
      <c r="A2379">
        <v>43362.460455868058</v>
      </c>
      <c r="B2379" t="s">
        <v>22</v>
      </c>
      <c r="C2379" t="s">
        <v>4220</v>
      </c>
      <c r="D2379">
        <v>57</v>
      </c>
      <c r="E2379" t="s">
        <v>4221</v>
      </c>
      <c r="F2379">
        <v>1</v>
      </c>
      <c r="G2379" t="s">
        <v>70</v>
      </c>
      <c r="H2379" t="s">
        <v>26</v>
      </c>
      <c r="I2379" t="s">
        <v>0</v>
      </c>
      <c r="K2379" t="s">
        <v>27</v>
      </c>
      <c r="L2379" t="s">
        <v>57</v>
      </c>
      <c r="M2379" t="s">
        <v>457</v>
      </c>
      <c r="N2379" t="s">
        <v>19</v>
      </c>
      <c r="O2379">
        <v>0</v>
      </c>
      <c r="P2379" t="s">
        <v>397</v>
      </c>
      <c r="Q2379" t="s">
        <v>95</v>
      </c>
      <c r="R2379" t="s">
        <v>4222</v>
      </c>
      <c r="S2379" t="s">
        <v>4223</v>
      </c>
      <c r="U2379" t="s">
        <v>202</v>
      </c>
      <c r="V2379">
        <v>43362</v>
      </c>
    </row>
    <row r="2380" spans="1:22" ht="15.75" customHeight="1" x14ac:dyDescent="0.2">
      <c r="A2380">
        <v>43362.461317442125</v>
      </c>
      <c r="B2380" t="s">
        <v>36</v>
      </c>
      <c r="C2380" t="s">
        <v>4224</v>
      </c>
      <c r="D2380">
        <v>41</v>
      </c>
      <c r="E2380" t="s">
        <v>1187</v>
      </c>
      <c r="F2380">
        <v>3</v>
      </c>
      <c r="G2380" t="s">
        <v>70</v>
      </c>
      <c r="H2380" t="s">
        <v>26</v>
      </c>
      <c r="I2380" t="s">
        <v>0</v>
      </c>
      <c r="K2380" t="s">
        <v>27</v>
      </c>
      <c r="L2380" t="s">
        <v>57</v>
      </c>
      <c r="M2380" t="s">
        <v>457</v>
      </c>
      <c r="N2380" t="s">
        <v>19</v>
      </c>
      <c r="O2380">
        <v>0</v>
      </c>
      <c r="P2380" t="s">
        <v>35</v>
      </c>
      <c r="Q2380" t="s">
        <v>21</v>
      </c>
      <c r="R2380" t="s">
        <v>4224</v>
      </c>
      <c r="S2380" t="s">
        <v>772</v>
      </c>
      <c r="U2380" t="s">
        <v>202</v>
      </c>
      <c r="V2380">
        <v>43362</v>
      </c>
    </row>
    <row r="2381" spans="1:22" ht="15.75" customHeight="1" x14ac:dyDescent="0.2">
      <c r="A2381">
        <v>43362.461468159723</v>
      </c>
      <c r="B2381" t="s">
        <v>15</v>
      </c>
      <c r="C2381" t="s">
        <v>4225</v>
      </c>
      <c r="D2381">
        <v>33</v>
      </c>
      <c r="E2381">
        <v>76</v>
      </c>
      <c r="F2381">
        <v>4</v>
      </c>
      <c r="G2381" t="s">
        <v>70</v>
      </c>
      <c r="H2381" t="s">
        <v>26</v>
      </c>
      <c r="I2381" t="s">
        <v>0</v>
      </c>
      <c r="K2381" t="s">
        <v>27</v>
      </c>
      <c r="L2381" t="s">
        <v>28</v>
      </c>
      <c r="M2381" t="s">
        <v>29</v>
      </c>
      <c r="N2381" t="s">
        <v>51</v>
      </c>
      <c r="O2381">
        <v>100</v>
      </c>
      <c r="P2381" t="s">
        <v>141</v>
      </c>
      <c r="Q2381" t="s">
        <v>21</v>
      </c>
      <c r="R2381" t="s">
        <v>4212</v>
      </c>
      <c r="S2381" t="s">
        <v>772</v>
      </c>
      <c r="U2381" t="s">
        <v>171</v>
      </c>
      <c r="V2381">
        <v>43362</v>
      </c>
    </row>
    <row r="2382" spans="1:22" ht="15.75" customHeight="1" x14ac:dyDescent="0.2">
      <c r="A2382">
        <v>43362.461623032403</v>
      </c>
      <c r="B2382" t="s">
        <v>36</v>
      </c>
      <c r="C2382" t="s">
        <v>4226</v>
      </c>
      <c r="D2382" t="s">
        <v>4227</v>
      </c>
      <c r="E2382" t="s">
        <v>1430</v>
      </c>
      <c r="F2382">
        <v>1</v>
      </c>
      <c r="G2382" t="s">
        <v>70</v>
      </c>
      <c r="H2382" t="s">
        <v>26</v>
      </c>
      <c r="I2382" t="s">
        <v>0</v>
      </c>
      <c r="K2382" t="s">
        <v>27</v>
      </c>
      <c r="L2382" t="s">
        <v>57</v>
      </c>
      <c r="M2382" t="s">
        <v>457</v>
      </c>
      <c r="N2382" t="s">
        <v>19</v>
      </c>
      <c r="O2382">
        <v>0</v>
      </c>
      <c r="P2382" t="s">
        <v>58</v>
      </c>
      <c r="Q2382" t="s">
        <v>21</v>
      </c>
      <c r="R2382" t="s">
        <v>4226</v>
      </c>
      <c r="S2382" t="s">
        <v>4030</v>
      </c>
      <c r="U2382" t="s">
        <v>171</v>
      </c>
      <c r="V2382">
        <v>43362</v>
      </c>
    </row>
    <row r="2383" spans="1:22" ht="15.75" customHeight="1" x14ac:dyDescent="0.2">
      <c r="A2383">
        <v>43362.461756122684</v>
      </c>
      <c r="B2383" t="s">
        <v>36</v>
      </c>
      <c r="C2383" t="s">
        <v>4228</v>
      </c>
      <c r="D2383" t="s">
        <v>4229</v>
      </c>
      <c r="E2383" t="s">
        <v>632</v>
      </c>
      <c r="F2383">
        <v>2</v>
      </c>
      <c r="G2383" t="s">
        <v>70</v>
      </c>
      <c r="H2383" t="s">
        <v>26</v>
      </c>
      <c r="I2383" t="s">
        <v>0</v>
      </c>
      <c r="K2383" t="s">
        <v>27</v>
      </c>
      <c r="L2383" t="s">
        <v>57</v>
      </c>
      <c r="M2383" t="s">
        <v>457</v>
      </c>
      <c r="N2383" t="s">
        <v>19</v>
      </c>
      <c r="O2383">
        <v>0</v>
      </c>
      <c r="P2383" t="s">
        <v>20</v>
      </c>
      <c r="Q2383" t="s">
        <v>21</v>
      </c>
      <c r="R2383" t="s">
        <v>4230</v>
      </c>
      <c r="S2383" t="s">
        <v>4231</v>
      </c>
      <c r="U2383" t="s">
        <v>4232</v>
      </c>
      <c r="V2383">
        <v>43362</v>
      </c>
    </row>
    <row r="2384" spans="1:22" ht="15.75" customHeight="1" x14ac:dyDescent="0.2">
      <c r="A2384">
        <v>43362.463344722222</v>
      </c>
      <c r="B2384" t="s">
        <v>15</v>
      </c>
      <c r="C2384" t="s">
        <v>4233</v>
      </c>
      <c r="D2384">
        <v>43</v>
      </c>
      <c r="E2384" t="s">
        <v>4234</v>
      </c>
      <c r="F2384">
        <v>4</v>
      </c>
      <c r="G2384" t="s">
        <v>70</v>
      </c>
      <c r="H2384" t="s">
        <v>26</v>
      </c>
      <c r="I2384" t="s">
        <v>0</v>
      </c>
      <c r="K2384" t="s">
        <v>27</v>
      </c>
      <c r="L2384" t="s">
        <v>17</v>
      </c>
      <c r="M2384" t="s">
        <v>18</v>
      </c>
      <c r="N2384" t="s">
        <v>19</v>
      </c>
      <c r="O2384">
        <v>3000</v>
      </c>
      <c r="P2384" t="s">
        <v>101</v>
      </c>
      <c r="Q2384" t="s">
        <v>21</v>
      </c>
      <c r="R2384" t="s">
        <v>4212</v>
      </c>
      <c r="S2384" t="s">
        <v>772</v>
      </c>
      <c r="U2384" t="s">
        <v>171</v>
      </c>
      <c r="V2384">
        <v>43362</v>
      </c>
    </row>
    <row r="2385" spans="1:22" ht="15.75" customHeight="1" x14ac:dyDescent="0.2">
      <c r="A2385">
        <v>43362.463604375</v>
      </c>
      <c r="B2385" t="s">
        <v>36</v>
      </c>
      <c r="C2385" t="s">
        <v>4235</v>
      </c>
      <c r="D2385">
        <v>58</v>
      </c>
      <c r="E2385" t="s">
        <v>264</v>
      </c>
      <c r="F2385">
        <v>1</v>
      </c>
      <c r="G2385" t="s">
        <v>70</v>
      </c>
      <c r="H2385" t="s">
        <v>26</v>
      </c>
      <c r="I2385" t="s">
        <v>0</v>
      </c>
      <c r="K2385" t="s">
        <v>27</v>
      </c>
      <c r="L2385" t="s">
        <v>57</v>
      </c>
      <c r="M2385" t="s">
        <v>457</v>
      </c>
      <c r="N2385" t="s">
        <v>19</v>
      </c>
      <c r="O2385">
        <v>0</v>
      </c>
      <c r="P2385" t="s">
        <v>294</v>
      </c>
      <c r="Q2385" t="s">
        <v>21</v>
      </c>
      <c r="R2385" t="s">
        <v>4235</v>
      </c>
      <c r="S2385" t="s">
        <v>4236</v>
      </c>
      <c r="U2385" t="s">
        <v>171</v>
      </c>
      <c r="V2385">
        <v>43362</v>
      </c>
    </row>
    <row r="2386" spans="1:22" ht="15.75" customHeight="1" x14ac:dyDescent="0.2">
      <c r="A2386">
        <v>43362.463970613426</v>
      </c>
      <c r="B2386" t="s">
        <v>36</v>
      </c>
      <c r="C2386" t="s">
        <v>4237</v>
      </c>
      <c r="D2386">
        <v>52</v>
      </c>
      <c r="E2386">
        <v>100</v>
      </c>
      <c r="F2386">
        <v>2</v>
      </c>
      <c r="G2386" t="s">
        <v>70</v>
      </c>
      <c r="H2386" t="s">
        <v>26</v>
      </c>
      <c r="I2386" t="s">
        <v>0</v>
      </c>
      <c r="K2386" t="s">
        <v>145</v>
      </c>
      <c r="L2386" t="s">
        <v>57</v>
      </c>
      <c r="M2386" t="s">
        <v>457</v>
      </c>
      <c r="N2386" t="s">
        <v>19</v>
      </c>
      <c r="O2386">
        <v>0</v>
      </c>
      <c r="P2386" t="s">
        <v>1554</v>
      </c>
      <c r="Q2386" t="s">
        <v>21</v>
      </c>
      <c r="R2386" t="s">
        <v>4238</v>
      </c>
      <c r="S2386" t="s">
        <v>4223</v>
      </c>
      <c r="U2386" t="s">
        <v>4239</v>
      </c>
      <c r="V2386">
        <v>43362</v>
      </c>
    </row>
    <row r="2387" spans="1:22" ht="15.75" customHeight="1" x14ac:dyDescent="0.2">
      <c r="A2387">
        <v>43362.464169247687</v>
      </c>
      <c r="B2387" t="s">
        <v>36</v>
      </c>
      <c r="C2387" t="s">
        <v>4179</v>
      </c>
      <c r="D2387">
        <v>72</v>
      </c>
      <c r="E2387" t="s">
        <v>978</v>
      </c>
      <c r="F2387">
        <v>11</v>
      </c>
      <c r="G2387" t="s">
        <v>70</v>
      </c>
      <c r="H2387" t="s">
        <v>26</v>
      </c>
      <c r="I2387" t="s">
        <v>0</v>
      </c>
      <c r="K2387" t="s">
        <v>100</v>
      </c>
      <c r="L2387" t="s">
        <v>57</v>
      </c>
      <c r="M2387" t="s">
        <v>457</v>
      </c>
      <c r="N2387" t="s">
        <v>19</v>
      </c>
      <c r="O2387">
        <v>0</v>
      </c>
      <c r="P2387" t="s">
        <v>216</v>
      </c>
      <c r="Q2387" t="s">
        <v>21</v>
      </c>
      <c r="R2387" t="s">
        <v>4240</v>
      </c>
      <c r="S2387" t="s">
        <v>772</v>
      </c>
      <c r="U2387" t="s">
        <v>202</v>
      </c>
      <c r="V2387">
        <v>43362</v>
      </c>
    </row>
    <row r="2388" spans="1:22" ht="15.75" customHeight="1" x14ac:dyDescent="0.2">
      <c r="A2388">
        <v>43362.468433576389</v>
      </c>
      <c r="B2388" t="s">
        <v>36</v>
      </c>
      <c r="C2388" t="s">
        <v>4241</v>
      </c>
      <c r="D2388">
        <v>51</v>
      </c>
      <c r="E2388">
        <v>11</v>
      </c>
      <c r="F2388">
        <v>11</v>
      </c>
      <c r="G2388" t="s">
        <v>70</v>
      </c>
      <c r="H2388" t="s">
        <v>26</v>
      </c>
      <c r="I2388" t="s">
        <v>0</v>
      </c>
      <c r="K2388" t="s">
        <v>100</v>
      </c>
      <c r="L2388" t="s">
        <v>57</v>
      </c>
      <c r="M2388" t="s">
        <v>457</v>
      </c>
      <c r="N2388" t="s">
        <v>19</v>
      </c>
      <c r="O2388">
        <v>0</v>
      </c>
      <c r="P2388" t="s">
        <v>20</v>
      </c>
      <c r="Q2388" t="s">
        <v>21</v>
      </c>
      <c r="R2388" t="s">
        <v>4242</v>
      </c>
      <c r="S2388" t="s">
        <v>4243</v>
      </c>
      <c r="U2388" t="s">
        <v>386</v>
      </c>
      <c r="V2388">
        <v>43362</v>
      </c>
    </row>
    <row r="2389" spans="1:22" ht="15.75" customHeight="1" x14ac:dyDescent="0.2">
      <c r="A2389">
        <v>43362.485151863424</v>
      </c>
      <c r="B2389" t="s">
        <v>36</v>
      </c>
      <c r="C2389" t="s">
        <v>4244</v>
      </c>
      <c r="D2389">
        <v>54</v>
      </c>
      <c r="E2389" t="s">
        <v>346</v>
      </c>
      <c r="F2389">
        <v>2</v>
      </c>
      <c r="G2389" t="s">
        <v>70</v>
      </c>
      <c r="H2389" t="s">
        <v>26</v>
      </c>
      <c r="I2389" t="s">
        <v>0</v>
      </c>
      <c r="K2389" t="s">
        <v>27</v>
      </c>
      <c r="L2389" t="s">
        <v>57</v>
      </c>
      <c r="M2389" t="s">
        <v>457</v>
      </c>
      <c r="N2389" t="s">
        <v>19</v>
      </c>
      <c r="O2389">
        <v>0</v>
      </c>
      <c r="P2389" t="s">
        <v>546</v>
      </c>
      <c r="Q2389" t="s">
        <v>21</v>
      </c>
      <c r="R2389" t="s">
        <v>4245</v>
      </c>
      <c r="S2389" t="s">
        <v>4246</v>
      </c>
      <c r="U2389" t="s">
        <v>4245</v>
      </c>
      <c r="V2389">
        <v>43362</v>
      </c>
    </row>
    <row r="2390" spans="1:22" ht="15.75" customHeight="1" x14ac:dyDescent="0.2">
      <c r="A2390">
        <v>43362.599148379624</v>
      </c>
      <c r="B2390" t="s">
        <v>36</v>
      </c>
      <c r="C2390" t="s">
        <v>4247</v>
      </c>
      <c r="D2390">
        <v>72</v>
      </c>
      <c r="E2390">
        <v>66</v>
      </c>
      <c r="F2390">
        <v>4</v>
      </c>
      <c r="G2390" s="4" t="s">
        <v>34</v>
      </c>
      <c r="H2390" t="s">
        <v>26</v>
      </c>
      <c r="I2390" t="s">
        <v>0</v>
      </c>
      <c r="K2390" t="s">
        <v>27</v>
      </c>
      <c r="L2390" t="s">
        <v>57</v>
      </c>
      <c r="M2390" t="s">
        <v>457</v>
      </c>
      <c r="N2390" t="s">
        <v>19</v>
      </c>
      <c r="O2390">
        <v>0</v>
      </c>
      <c r="P2390" t="s">
        <v>20</v>
      </c>
      <c r="Q2390" t="s">
        <v>21</v>
      </c>
      <c r="R2390" t="s">
        <v>2561</v>
      </c>
      <c r="S2390" t="s">
        <v>780</v>
      </c>
      <c r="U2390" t="s">
        <v>2561</v>
      </c>
      <c r="V2390">
        <v>43362</v>
      </c>
    </row>
    <row r="2391" spans="1:22" ht="15.75" customHeight="1" x14ac:dyDescent="0.2">
      <c r="A2391">
        <v>43362.60024586806</v>
      </c>
      <c r="B2391" t="s">
        <v>15</v>
      </c>
      <c r="C2391" t="s">
        <v>4248</v>
      </c>
      <c r="D2391">
        <v>34</v>
      </c>
      <c r="E2391">
        <v>66</v>
      </c>
      <c r="F2391">
        <v>4</v>
      </c>
      <c r="G2391" s="4" t="s">
        <v>34</v>
      </c>
      <c r="H2391" t="s">
        <v>26</v>
      </c>
      <c r="I2391" t="s">
        <v>0</v>
      </c>
      <c r="K2391" t="s">
        <v>27</v>
      </c>
      <c r="L2391" t="s">
        <v>28</v>
      </c>
      <c r="M2391" t="s">
        <v>18</v>
      </c>
      <c r="N2391" t="s">
        <v>39</v>
      </c>
      <c r="O2391">
        <v>3000</v>
      </c>
      <c r="P2391" t="s">
        <v>20</v>
      </c>
      <c r="Q2391" t="s">
        <v>21</v>
      </c>
      <c r="R2391" t="s">
        <v>2561</v>
      </c>
      <c r="S2391" t="s">
        <v>780</v>
      </c>
      <c r="U2391" t="s">
        <v>2561</v>
      </c>
      <c r="V2391">
        <v>43362</v>
      </c>
    </row>
    <row r="2392" spans="1:22" ht="15.75" customHeight="1" x14ac:dyDescent="0.2">
      <c r="A2392">
        <v>43362.606688576387</v>
      </c>
      <c r="B2392" t="s">
        <v>15</v>
      </c>
      <c r="C2392" t="s">
        <v>4249</v>
      </c>
      <c r="D2392">
        <v>83</v>
      </c>
      <c r="E2392">
        <v>66</v>
      </c>
      <c r="F2392">
        <v>4</v>
      </c>
      <c r="G2392" s="4" t="s">
        <v>34</v>
      </c>
      <c r="H2392" t="s">
        <v>26</v>
      </c>
      <c r="I2392" t="s">
        <v>0</v>
      </c>
      <c r="K2392" t="s">
        <v>27</v>
      </c>
      <c r="L2392" t="s">
        <v>17</v>
      </c>
      <c r="M2392" t="s">
        <v>289</v>
      </c>
      <c r="N2392" t="s">
        <v>39</v>
      </c>
      <c r="O2392">
        <v>0</v>
      </c>
      <c r="P2392" t="s">
        <v>20</v>
      </c>
      <c r="Q2392" t="s">
        <v>21</v>
      </c>
      <c r="R2392" t="s">
        <v>2561</v>
      </c>
      <c r="S2392" t="s">
        <v>780</v>
      </c>
      <c r="U2392" t="s">
        <v>2561</v>
      </c>
      <c r="V2392">
        <v>43362</v>
      </c>
    </row>
    <row r="2393" spans="1:22" ht="15.75" customHeight="1" x14ac:dyDescent="0.2">
      <c r="A2393">
        <v>43362.60803369213</v>
      </c>
      <c r="B2393" t="s">
        <v>15</v>
      </c>
      <c r="C2393" t="s">
        <v>4250</v>
      </c>
      <c r="D2393">
        <v>42</v>
      </c>
      <c r="E2393">
        <v>66</v>
      </c>
      <c r="F2393">
        <v>4</v>
      </c>
      <c r="G2393" s="4" t="s">
        <v>34</v>
      </c>
      <c r="H2393" t="s">
        <v>26</v>
      </c>
      <c r="I2393" t="s">
        <v>0</v>
      </c>
      <c r="K2393" t="s">
        <v>27</v>
      </c>
      <c r="L2393" t="s">
        <v>28</v>
      </c>
      <c r="M2393" t="s">
        <v>29</v>
      </c>
      <c r="N2393" t="s">
        <v>39</v>
      </c>
      <c r="O2393">
        <v>500</v>
      </c>
      <c r="P2393" t="s">
        <v>20</v>
      </c>
      <c r="Q2393" t="s">
        <v>21</v>
      </c>
      <c r="R2393" t="s">
        <v>2561</v>
      </c>
      <c r="S2393" t="s">
        <v>780</v>
      </c>
      <c r="U2393" t="s">
        <v>2561</v>
      </c>
      <c r="V2393">
        <v>43362</v>
      </c>
    </row>
    <row r="2394" spans="1:22" ht="15.75" customHeight="1" x14ac:dyDescent="0.2">
      <c r="A2394">
        <v>43362.609228611109</v>
      </c>
      <c r="B2394" t="s">
        <v>15</v>
      </c>
      <c r="C2394" t="s">
        <v>4251</v>
      </c>
      <c r="D2394">
        <v>82</v>
      </c>
      <c r="E2394" t="s">
        <v>1572</v>
      </c>
      <c r="F2394">
        <v>4</v>
      </c>
      <c r="G2394" s="4" t="s">
        <v>34</v>
      </c>
      <c r="H2394" t="s">
        <v>26</v>
      </c>
      <c r="I2394" t="s">
        <v>0</v>
      </c>
      <c r="K2394" t="s">
        <v>27</v>
      </c>
      <c r="L2394" t="s">
        <v>17</v>
      </c>
      <c r="M2394" t="s">
        <v>289</v>
      </c>
      <c r="N2394" t="s">
        <v>19</v>
      </c>
      <c r="O2394">
        <v>0</v>
      </c>
      <c r="P2394" t="s">
        <v>20</v>
      </c>
      <c r="Q2394" t="s">
        <v>21</v>
      </c>
      <c r="R2394" t="s">
        <v>2561</v>
      </c>
      <c r="S2394" t="s">
        <v>780</v>
      </c>
      <c r="U2394" t="s">
        <v>2561</v>
      </c>
      <c r="V2394">
        <v>43362</v>
      </c>
    </row>
    <row r="2395" spans="1:22" ht="15.75" customHeight="1" x14ac:dyDescent="0.2">
      <c r="A2395">
        <v>43362.611162025467</v>
      </c>
      <c r="B2395" t="s">
        <v>36</v>
      </c>
      <c r="C2395" t="s">
        <v>4252</v>
      </c>
      <c r="D2395">
        <v>56</v>
      </c>
      <c r="E2395" t="s">
        <v>1572</v>
      </c>
      <c r="F2395">
        <v>4</v>
      </c>
      <c r="G2395" s="4" t="s">
        <v>34</v>
      </c>
      <c r="H2395" t="s">
        <v>26</v>
      </c>
      <c r="I2395" t="s">
        <v>0</v>
      </c>
      <c r="K2395" t="s">
        <v>27</v>
      </c>
      <c r="L2395" t="s">
        <v>57</v>
      </c>
      <c r="M2395" t="s">
        <v>457</v>
      </c>
      <c r="N2395" t="s">
        <v>19</v>
      </c>
      <c r="O2395">
        <v>0</v>
      </c>
      <c r="P2395" t="s">
        <v>20</v>
      </c>
      <c r="Q2395" t="s">
        <v>21</v>
      </c>
      <c r="R2395" t="s">
        <v>2561</v>
      </c>
      <c r="S2395" t="s">
        <v>780</v>
      </c>
      <c r="U2395" t="s">
        <v>2561</v>
      </c>
      <c r="V2395">
        <v>43362</v>
      </c>
    </row>
    <row r="2396" spans="1:22" ht="15.75" customHeight="1" x14ac:dyDescent="0.2">
      <c r="A2396">
        <v>43362.621456446759</v>
      </c>
      <c r="B2396" t="s">
        <v>36</v>
      </c>
      <c r="C2396" t="s">
        <v>4253</v>
      </c>
      <c r="D2396">
        <v>82</v>
      </c>
      <c r="E2396">
        <v>7</v>
      </c>
      <c r="F2396">
        <v>4</v>
      </c>
      <c r="G2396" s="4" t="s">
        <v>34</v>
      </c>
      <c r="H2396" t="s">
        <v>26</v>
      </c>
      <c r="I2396" t="s">
        <v>0</v>
      </c>
      <c r="K2396" t="s">
        <v>27</v>
      </c>
      <c r="L2396" t="s">
        <v>57</v>
      </c>
      <c r="M2396" t="s">
        <v>457</v>
      </c>
      <c r="N2396" t="s">
        <v>19</v>
      </c>
      <c r="O2396">
        <v>0</v>
      </c>
      <c r="P2396" t="s">
        <v>20</v>
      </c>
      <c r="Q2396" t="s">
        <v>21</v>
      </c>
      <c r="R2396" t="s">
        <v>2561</v>
      </c>
      <c r="S2396" t="s">
        <v>780</v>
      </c>
      <c r="U2396" t="s">
        <v>2561</v>
      </c>
      <c r="V2396">
        <v>43362</v>
      </c>
    </row>
    <row r="2397" spans="1:22" ht="15.75" customHeight="1" x14ac:dyDescent="0.2">
      <c r="A2397">
        <v>43362.636007685185</v>
      </c>
      <c r="B2397" t="s">
        <v>15</v>
      </c>
      <c r="C2397" t="s">
        <v>4254</v>
      </c>
      <c r="D2397">
        <v>22</v>
      </c>
      <c r="E2397">
        <v>35</v>
      </c>
      <c r="F2397">
        <v>1</v>
      </c>
      <c r="G2397" t="s">
        <v>70</v>
      </c>
      <c r="H2397" t="s">
        <v>26</v>
      </c>
      <c r="I2397" t="s">
        <v>0</v>
      </c>
      <c r="K2397" t="s">
        <v>16</v>
      </c>
      <c r="L2397" t="s">
        <v>57</v>
      </c>
      <c r="M2397" t="s">
        <v>457</v>
      </c>
      <c r="N2397" t="s">
        <v>19</v>
      </c>
      <c r="O2397">
        <v>0</v>
      </c>
      <c r="P2397" t="s">
        <v>219</v>
      </c>
      <c r="Q2397" t="s">
        <v>21</v>
      </c>
      <c r="R2397" t="s">
        <v>4219</v>
      </c>
      <c r="S2397" t="s">
        <v>4086</v>
      </c>
      <c r="U2397" t="s">
        <v>202</v>
      </c>
      <c r="V2397">
        <v>43362</v>
      </c>
    </row>
    <row r="2398" spans="1:22" ht="15.75" customHeight="1" x14ac:dyDescent="0.2">
      <c r="A2398">
        <v>43362.678073263887</v>
      </c>
      <c r="B2398" t="s">
        <v>22</v>
      </c>
      <c r="C2398" t="s">
        <v>4255</v>
      </c>
      <c r="D2398">
        <v>32</v>
      </c>
      <c r="E2398">
        <v>7</v>
      </c>
      <c r="F2398">
        <v>4</v>
      </c>
      <c r="G2398" s="4" t="s">
        <v>34</v>
      </c>
      <c r="H2398" t="s">
        <v>26</v>
      </c>
      <c r="I2398" t="s">
        <v>0</v>
      </c>
      <c r="K2398" t="s">
        <v>27</v>
      </c>
      <c r="L2398" t="s">
        <v>57</v>
      </c>
      <c r="M2398" t="s">
        <v>457</v>
      </c>
      <c r="N2398" t="s">
        <v>19</v>
      </c>
      <c r="O2398">
        <v>0</v>
      </c>
      <c r="P2398" t="s">
        <v>20</v>
      </c>
      <c r="Q2398" t="s">
        <v>21</v>
      </c>
      <c r="R2398" t="s">
        <v>2561</v>
      </c>
      <c r="S2398" t="s">
        <v>780</v>
      </c>
      <c r="U2398" t="s">
        <v>2561</v>
      </c>
      <c r="V2398">
        <v>43362</v>
      </c>
    </row>
    <row r="2399" spans="1:22" ht="15.75" customHeight="1" x14ac:dyDescent="0.2">
      <c r="A2399">
        <v>43362.679643553245</v>
      </c>
      <c r="B2399" t="s">
        <v>36</v>
      </c>
      <c r="C2399" t="s">
        <v>4256</v>
      </c>
      <c r="D2399">
        <v>43</v>
      </c>
      <c r="E2399">
        <v>7</v>
      </c>
      <c r="F2399">
        <v>4</v>
      </c>
      <c r="G2399" s="4" t="s">
        <v>34</v>
      </c>
      <c r="H2399" t="s">
        <v>26</v>
      </c>
      <c r="I2399" t="s">
        <v>0</v>
      </c>
      <c r="K2399" t="s">
        <v>103</v>
      </c>
      <c r="L2399" t="s">
        <v>57</v>
      </c>
      <c r="M2399" t="s">
        <v>457</v>
      </c>
      <c r="N2399" t="s">
        <v>19</v>
      </c>
      <c r="O2399">
        <v>0</v>
      </c>
      <c r="P2399" t="s">
        <v>20</v>
      </c>
      <c r="Q2399" t="s">
        <v>21</v>
      </c>
      <c r="R2399" t="s">
        <v>2561</v>
      </c>
      <c r="S2399" t="s">
        <v>780</v>
      </c>
      <c r="U2399" t="s">
        <v>2561</v>
      </c>
      <c r="V2399">
        <v>43362</v>
      </c>
    </row>
    <row r="2400" spans="1:22" ht="15.75" customHeight="1" x14ac:dyDescent="0.2">
      <c r="A2400">
        <v>43362.680730925931</v>
      </c>
      <c r="B2400" t="s">
        <v>22</v>
      </c>
      <c r="C2400" t="s">
        <v>4257</v>
      </c>
      <c r="D2400">
        <v>29</v>
      </c>
      <c r="E2400">
        <v>7</v>
      </c>
      <c r="F2400">
        <v>4</v>
      </c>
      <c r="G2400" s="4" t="s">
        <v>34</v>
      </c>
      <c r="H2400" t="s">
        <v>26</v>
      </c>
      <c r="I2400" t="s">
        <v>0</v>
      </c>
      <c r="K2400" t="s">
        <v>27</v>
      </c>
      <c r="L2400" t="s">
        <v>57</v>
      </c>
      <c r="M2400" t="s">
        <v>457</v>
      </c>
      <c r="N2400" t="s">
        <v>19</v>
      </c>
      <c r="O2400">
        <v>0</v>
      </c>
      <c r="P2400" t="s">
        <v>20</v>
      </c>
      <c r="Q2400" t="s">
        <v>21</v>
      </c>
      <c r="R2400" t="s">
        <v>2561</v>
      </c>
      <c r="S2400" t="s">
        <v>780</v>
      </c>
      <c r="U2400" t="s">
        <v>2561</v>
      </c>
      <c r="V2400">
        <v>43362</v>
      </c>
    </row>
    <row r="2401" spans="1:22" ht="15.75" customHeight="1" x14ac:dyDescent="0.2">
      <c r="A2401">
        <v>43362.682467418985</v>
      </c>
      <c r="B2401" t="s">
        <v>15</v>
      </c>
      <c r="C2401" t="s">
        <v>4258</v>
      </c>
      <c r="D2401">
        <v>26</v>
      </c>
      <c r="E2401">
        <v>7</v>
      </c>
      <c r="F2401">
        <v>4</v>
      </c>
      <c r="G2401" s="4" t="s">
        <v>34</v>
      </c>
      <c r="H2401" t="s">
        <v>26</v>
      </c>
      <c r="I2401" t="s">
        <v>0</v>
      </c>
      <c r="K2401" t="s">
        <v>27</v>
      </c>
      <c r="L2401" t="s">
        <v>57</v>
      </c>
      <c r="M2401" t="s">
        <v>457</v>
      </c>
      <c r="N2401" t="s">
        <v>19</v>
      </c>
      <c r="O2401">
        <v>0</v>
      </c>
      <c r="P2401" t="s">
        <v>294</v>
      </c>
      <c r="Q2401" t="s">
        <v>21</v>
      </c>
      <c r="R2401" t="s">
        <v>2561</v>
      </c>
      <c r="S2401" t="s">
        <v>780</v>
      </c>
      <c r="U2401" t="s">
        <v>2561</v>
      </c>
      <c r="V2401">
        <v>43362</v>
      </c>
    </row>
    <row r="2402" spans="1:22" ht="15.75" customHeight="1" x14ac:dyDescent="0.2">
      <c r="A2402">
        <v>43363.332848032413</v>
      </c>
      <c r="B2402" t="s">
        <v>15</v>
      </c>
      <c r="C2402" t="s">
        <v>4259</v>
      </c>
      <c r="D2402">
        <v>50</v>
      </c>
      <c r="E2402">
        <v>85</v>
      </c>
      <c r="F2402">
        <v>2</v>
      </c>
      <c r="G2402" t="s">
        <v>70</v>
      </c>
      <c r="H2402" t="s">
        <v>26</v>
      </c>
      <c r="I2402" t="s">
        <v>0</v>
      </c>
      <c r="K2402" t="s">
        <v>27</v>
      </c>
      <c r="L2402" t="s">
        <v>57</v>
      </c>
      <c r="M2402" t="s">
        <v>457</v>
      </c>
      <c r="N2402" t="s">
        <v>19</v>
      </c>
      <c r="O2402">
        <v>0</v>
      </c>
      <c r="P2402" t="s">
        <v>35</v>
      </c>
      <c r="Q2402" t="s">
        <v>21</v>
      </c>
      <c r="R2402" t="s">
        <v>4260</v>
      </c>
      <c r="U2402" t="s">
        <v>4260</v>
      </c>
      <c r="V2402">
        <v>43363</v>
      </c>
    </row>
    <row r="2403" spans="1:22" ht="15.75" customHeight="1" x14ac:dyDescent="0.2">
      <c r="A2403">
        <v>43363.417188032407</v>
      </c>
      <c r="B2403" t="s">
        <v>36</v>
      </c>
      <c r="C2403" t="s">
        <v>4261</v>
      </c>
      <c r="D2403">
        <v>80</v>
      </c>
      <c r="E2403">
        <v>74</v>
      </c>
      <c r="F2403">
        <v>4</v>
      </c>
      <c r="G2403" s="4" t="s">
        <v>34</v>
      </c>
      <c r="H2403" t="s">
        <v>26</v>
      </c>
      <c r="I2403" t="s">
        <v>0</v>
      </c>
      <c r="K2403" t="s">
        <v>27</v>
      </c>
      <c r="L2403" t="s">
        <v>57</v>
      </c>
      <c r="M2403" t="s">
        <v>457</v>
      </c>
      <c r="N2403" t="s">
        <v>19</v>
      </c>
      <c r="O2403">
        <v>0</v>
      </c>
      <c r="P2403" t="s">
        <v>20</v>
      </c>
      <c r="Q2403" t="s">
        <v>21</v>
      </c>
      <c r="R2403" t="s">
        <v>2561</v>
      </c>
      <c r="S2403" t="s">
        <v>780</v>
      </c>
      <c r="U2403" t="s">
        <v>2561</v>
      </c>
      <c r="V2403">
        <v>43363</v>
      </c>
    </row>
    <row r="2404" spans="1:22" ht="15.75" customHeight="1" x14ac:dyDescent="0.2">
      <c r="A2404">
        <v>43363.418087094906</v>
      </c>
      <c r="B2404" t="s">
        <v>36</v>
      </c>
      <c r="C2404" t="s">
        <v>4262</v>
      </c>
      <c r="D2404">
        <v>71</v>
      </c>
      <c r="E2404">
        <v>74</v>
      </c>
      <c r="F2404">
        <v>4</v>
      </c>
      <c r="G2404" s="4" t="s">
        <v>34</v>
      </c>
      <c r="H2404" t="s">
        <v>26</v>
      </c>
      <c r="I2404" t="s">
        <v>0</v>
      </c>
      <c r="K2404" t="s">
        <v>27</v>
      </c>
      <c r="L2404" t="s">
        <v>57</v>
      </c>
      <c r="M2404" t="s">
        <v>457</v>
      </c>
      <c r="N2404" t="s">
        <v>19</v>
      </c>
      <c r="O2404">
        <v>0</v>
      </c>
      <c r="P2404" t="s">
        <v>20</v>
      </c>
      <c r="Q2404" t="s">
        <v>21</v>
      </c>
      <c r="R2404" t="s">
        <v>2561</v>
      </c>
      <c r="S2404" t="s">
        <v>780</v>
      </c>
      <c r="U2404" t="s">
        <v>2561</v>
      </c>
      <c r="V2404">
        <v>43363</v>
      </c>
    </row>
    <row r="2405" spans="1:22" ht="15.75" customHeight="1" x14ac:dyDescent="0.2">
      <c r="A2405">
        <v>43363.419196909723</v>
      </c>
      <c r="B2405" t="s">
        <v>15</v>
      </c>
      <c r="C2405" t="s">
        <v>4263</v>
      </c>
      <c r="D2405">
        <v>58</v>
      </c>
      <c r="E2405">
        <v>63</v>
      </c>
      <c r="F2405">
        <v>4</v>
      </c>
      <c r="G2405" s="4" t="s">
        <v>34</v>
      </c>
      <c r="H2405" t="s">
        <v>26</v>
      </c>
      <c r="I2405" t="s">
        <v>0</v>
      </c>
      <c r="K2405" t="s">
        <v>27</v>
      </c>
      <c r="L2405" t="s">
        <v>28</v>
      </c>
      <c r="M2405" t="s">
        <v>94</v>
      </c>
      <c r="N2405" t="s">
        <v>39</v>
      </c>
      <c r="O2405">
        <v>2000</v>
      </c>
      <c r="P2405" t="s">
        <v>262</v>
      </c>
      <c r="Q2405" t="s">
        <v>21</v>
      </c>
      <c r="R2405" t="s">
        <v>2561</v>
      </c>
      <c r="S2405" t="s">
        <v>780</v>
      </c>
      <c r="U2405" t="s">
        <v>2561</v>
      </c>
      <c r="V2405">
        <v>43363</v>
      </c>
    </row>
    <row r="2406" spans="1:22" ht="15.75" customHeight="1" x14ac:dyDescent="0.2">
      <c r="A2406">
        <v>43363.420292789349</v>
      </c>
      <c r="B2406" t="s">
        <v>36</v>
      </c>
      <c r="C2406" t="s">
        <v>4264</v>
      </c>
      <c r="D2406">
        <v>54</v>
      </c>
      <c r="E2406">
        <v>63</v>
      </c>
      <c r="F2406">
        <v>4</v>
      </c>
      <c r="G2406" s="4" t="s">
        <v>34</v>
      </c>
      <c r="H2406" t="s">
        <v>26</v>
      </c>
      <c r="I2406" t="s">
        <v>0</v>
      </c>
      <c r="K2406" t="s">
        <v>27</v>
      </c>
      <c r="L2406" t="s">
        <v>57</v>
      </c>
      <c r="M2406" t="s">
        <v>457</v>
      </c>
      <c r="N2406" t="s">
        <v>19</v>
      </c>
      <c r="O2406">
        <v>0</v>
      </c>
      <c r="P2406" t="s">
        <v>20</v>
      </c>
      <c r="Q2406" t="s">
        <v>21</v>
      </c>
      <c r="R2406" t="s">
        <v>2561</v>
      </c>
      <c r="S2406" t="s">
        <v>780</v>
      </c>
      <c r="U2406" t="s">
        <v>2561</v>
      </c>
      <c r="V2406">
        <v>43363</v>
      </c>
    </row>
    <row r="2407" spans="1:22" ht="15.75" customHeight="1" x14ac:dyDescent="0.2">
      <c r="A2407">
        <v>43363.427603136573</v>
      </c>
      <c r="B2407" t="s">
        <v>15</v>
      </c>
      <c r="C2407" t="s">
        <v>4265</v>
      </c>
      <c r="D2407">
        <v>52</v>
      </c>
      <c r="E2407" t="s">
        <v>2434</v>
      </c>
      <c r="F2407">
        <v>4</v>
      </c>
      <c r="G2407" s="4" t="s">
        <v>34</v>
      </c>
      <c r="H2407" t="s">
        <v>26</v>
      </c>
      <c r="I2407" t="s">
        <v>0</v>
      </c>
      <c r="K2407" t="s">
        <v>27</v>
      </c>
      <c r="L2407" t="s">
        <v>28</v>
      </c>
      <c r="M2407" t="s">
        <v>182</v>
      </c>
      <c r="N2407" t="s">
        <v>39</v>
      </c>
      <c r="O2407">
        <v>4000</v>
      </c>
      <c r="P2407" t="s">
        <v>101</v>
      </c>
      <c r="Q2407" t="s">
        <v>21</v>
      </c>
      <c r="R2407" t="s">
        <v>2561</v>
      </c>
      <c r="S2407" t="s">
        <v>780</v>
      </c>
      <c r="U2407" t="s">
        <v>2561</v>
      </c>
      <c r="V2407">
        <v>43363</v>
      </c>
    </row>
    <row r="2408" spans="1:22" ht="15.75" customHeight="1" x14ac:dyDescent="0.2">
      <c r="A2408">
        <v>43363.45137516204</v>
      </c>
      <c r="B2408" t="s">
        <v>36</v>
      </c>
      <c r="C2408" t="s">
        <v>4266</v>
      </c>
      <c r="D2408">
        <v>47</v>
      </c>
      <c r="E2408" t="s">
        <v>2434</v>
      </c>
      <c r="F2408">
        <v>4</v>
      </c>
      <c r="G2408" s="4" t="s">
        <v>34</v>
      </c>
      <c r="H2408" t="s">
        <v>26</v>
      </c>
      <c r="I2408" t="s">
        <v>0</v>
      </c>
      <c r="K2408" t="s">
        <v>27</v>
      </c>
      <c r="L2408" t="s">
        <v>57</v>
      </c>
      <c r="M2408" t="s">
        <v>457</v>
      </c>
      <c r="N2408" t="s">
        <v>19</v>
      </c>
      <c r="O2408">
        <v>0</v>
      </c>
      <c r="P2408" t="s">
        <v>20</v>
      </c>
      <c r="Q2408" t="s">
        <v>21</v>
      </c>
      <c r="R2408" t="s">
        <v>2561</v>
      </c>
      <c r="S2408" t="s">
        <v>780</v>
      </c>
      <c r="U2408" t="s">
        <v>2561</v>
      </c>
      <c r="V2408">
        <v>43363</v>
      </c>
    </row>
    <row r="2409" spans="1:22" ht="15.75" customHeight="1" x14ac:dyDescent="0.2">
      <c r="A2409">
        <v>43363.45269701389</v>
      </c>
      <c r="B2409" t="s">
        <v>15</v>
      </c>
      <c r="C2409" t="s">
        <v>4267</v>
      </c>
      <c r="D2409">
        <v>19</v>
      </c>
      <c r="E2409" t="s">
        <v>2434</v>
      </c>
      <c r="F2409">
        <v>4</v>
      </c>
      <c r="G2409" s="4" t="s">
        <v>34</v>
      </c>
      <c r="H2409" t="s">
        <v>26</v>
      </c>
      <c r="I2409" t="s">
        <v>0</v>
      </c>
      <c r="K2409" t="s">
        <v>27</v>
      </c>
      <c r="L2409" t="s">
        <v>28</v>
      </c>
      <c r="M2409" t="s">
        <v>182</v>
      </c>
      <c r="N2409" t="s">
        <v>39</v>
      </c>
      <c r="O2409">
        <v>2500</v>
      </c>
      <c r="P2409" t="s">
        <v>20</v>
      </c>
      <c r="Q2409" t="s">
        <v>21</v>
      </c>
      <c r="R2409" t="s">
        <v>2561</v>
      </c>
      <c r="S2409" t="s">
        <v>780</v>
      </c>
      <c r="U2409" t="s">
        <v>2561</v>
      </c>
      <c r="V2409">
        <v>43363</v>
      </c>
    </row>
    <row r="2410" spans="1:22" ht="15.75" customHeight="1" x14ac:dyDescent="0.2">
      <c r="A2410">
        <v>43363.453842800925</v>
      </c>
      <c r="B2410" t="s">
        <v>22</v>
      </c>
      <c r="C2410" t="s">
        <v>4268</v>
      </c>
      <c r="D2410">
        <v>27</v>
      </c>
      <c r="E2410" t="s">
        <v>2434</v>
      </c>
      <c r="F2410">
        <v>4</v>
      </c>
      <c r="G2410" s="4" t="s">
        <v>34</v>
      </c>
      <c r="H2410" t="s">
        <v>26</v>
      </c>
      <c r="I2410" t="s">
        <v>0</v>
      </c>
      <c r="K2410" t="s">
        <v>27</v>
      </c>
      <c r="L2410" t="s">
        <v>57</v>
      </c>
      <c r="M2410" t="s">
        <v>457</v>
      </c>
      <c r="N2410" t="s">
        <v>19</v>
      </c>
      <c r="O2410">
        <v>0</v>
      </c>
      <c r="P2410" t="s">
        <v>20</v>
      </c>
      <c r="Q2410" t="s">
        <v>21</v>
      </c>
      <c r="R2410" t="s">
        <v>2561</v>
      </c>
      <c r="S2410" t="s">
        <v>780</v>
      </c>
      <c r="U2410" t="s">
        <v>2561</v>
      </c>
      <c r="V2410">
        <v>43363</v>
      </c>
    </row>
    <row r="2411" spans="1:22" ht="15.75" customHeight="1" x14ac:dyDescent="0.2">
      <c r="A2411">
        <v>43363.474893043982</v>
      </c>
      <c r="B2411" t="s">
        <v>15</v>
      </c>
      <c r="C2411" t="s">
        <v>4269</v>
      </c>
      <c r="D2411">
        <v>83</v>
      </c>
      <c r="E2411">
        <v>8</v>
      </c>
      <c r="F2411">
        <v>4</v>
      </c>
      <c r="G2411" s="4" t="s">
        <v>34</v>
      </c>
      <c r="H2411" t="s">
        <v>26</v>
      </c>
      <c r="I2411" t="s">
        <v>0</v>
      </c>
      <c r="K2411" t="s">
        <v>27</v>
      </c>
      <c r="L2411" t="s">
        <v>57</v>
      </c>
      <c r="M2411" t="s">
        <v>457</v>
      </c>
      <c r="N2411" t="s">
        <v>19</v>
      </c>
      <c r="O2411">
        <v>0</v>
      </c>
      <c r="P2411" t="s">
        <v>20</v>
      </c>
      <c r="Q2411" t="s">
        <v>21</v>
      </c>
      <c r="R2411" t="s">
        <v>2561</v>
      </c>
      <c r="S2411" t="s">
        <v>780</v>
      </c>
      <c r="U2411" t="s">
        <v>2561</v>
      </c>
      <c r="V2411">
        <v>43363</v>
      </c>
    </row>
    <row r="2412" spans="1:22" ht="15.75" customHeight="1" x14ac:dyDescent="0.2">
      <c r="A2412">
        <v>43363.485176122689</v>
      </c>
      <c r="B2412" t="s">
        <v>36</v>
      </c>
      <c r="C2412" t="s">
        <v>4270</v>
      </c>
      <c r="D2412">
        <v>76</v>
      </c>
      <c r="E2412">
        <v>8</v>
      </c>
      <c r="F2412">
        <v>4</v>
      </c>
      <c r="G2412" s="4" t="s">
        <v>34</v>
      </c>
      <c r="H2412" t="s">
        <v>26</v>
      </c>
      <c r="I2412" t="s">
        <v>0</v>
      </c>
      <c r="K2412" t="s">
        <v>27</v>
      </c>
      <c r="L2412" t="s">
        <v>57</v>
      </c>
      <c r="M2412" t="s">
        <v>457</v>
      </c>
      <c r="N2412" t="s">
        <v>19</v>
      </c>
      <c r="O2412">
        <v>0</v>
      </c>
      <c r="P2412" t="s">
        <v>20</v>
      </c>
      <c r="Q2412" t="s">
        <v>21</v>
      </c>
      <c r="R2412" t="s">
        <v>2561</v>
      </c>
      <c r="S2412" t="s">
        <v>780</v>
      </c>
      <c r="U2412" t="s">
        <v>2561</v>
      </c>
      <c r="V2412">
        <v>43363</v>
      </c>
    </row>
    <row r="2413" spans="1:22" ht="15.75" customHeight="1" x14ac:dyDescent="0.2">
      <c r="A2413">
        <v>43363.486387314813</v>
      </c>
      <c r="B2413" t="s">
        <v>15</v>
      </c>
      <c r="C2413" t="s">
        <v>4271</v>
      </c>
      <c r="D2413">
        <v>37</v>
      </c>
      <c r="E2413">
        <v>8</v>
      </c>
      <c r="F2413">
        <v>4</v>
      </c>
      <c r="G2413" s="4" t="s">
        <v>34</v>
      </c>
      <c r="H2413" t="s">
        <v>26</v>
      </c>
      <c r="I2413" t="s">
        <v>0</v>
      </c>
      <c r="K2413" t="s">
        <v>27</v>
      </c>
      <c r="L2413" t="s">
        <v>28</v>
      </c>
      <c r="M2413" t="s">
        <v>18</v>
      </c>
      <c r="N2413" t="s">
        <v>39</v>
      </c>
      <c r="O2413">
        <v>1500</v>
      </c>
      <c r="P2413" t="s">
        <v>20</v>
      </c>
      <c r="Q2413" t="s">
        <v>21</v>
      </c>
      <c r="R2413" t="s">
        <v>2561</v>
      </c>
      <c r="S2413" t="s">
        <v>780</v>
      </c>
      <c r="U2413" t="s">
        <v>2561</v>
      </c>
      <c r="V2413">
        <v>43363</v>
      </c>
    </row>
    <row r="2414" spans="1:22" ht="15.75" customHeight="1" x14ac:dyDescent="0.2">
      <c r="A2414">
        <v>43363.487620763888</v>
      </c>
      <c r="B2414" t="s">
        <v>15</v>
      </c>
      <c r="C2414" t="s">
        <v>4272</v>
      </c>
      <c r="D2414">
        <v>46</v>
      </c>
      <c r="E2414">
        <v>8</v>
      </c>
      <c r="F2414">
        <v>4</v>
      </c>
      <c r="G2414" s="4" t="s">
        <v>34</v>
      </c>
      <c r="H2414" t="s">
        <v>26</v>
      </c>
      <c r="I2414" t="s">
        <v>0</v>
      </c>
      <c r="K2414" t="s">
        <v>27</v>
      </c>
      <c r="L2414" t="s">
        <v>57</v>
      </c>
      <c r="M2414" t="s">
        <v>87</v>
      </c>
      <c r="N2414" t="s">
        <v>39</v>
      </c>
      <c r="O2414">
        <v>500</v>
      </c>
      <c r="P2414" t="s">
        <v>20</v>
      </c>
      <c r="Q2414" t="s">
        <v>21</v>
      </c>
      <c r="R2414" t="s">
        <v>2561</v>
      </c>
      <c r="S2414" t="s">
        <v>780</v>
      </c>
      <c r="U2414" t="s">
        <v>2561</v>
      </c>
      <c r="V2414">
        <v>43363</v>
      </c>
    </row>
    <row r="2415" spans="1:22" ht="15.75" customHeight="1" x14ac:dyDescent="0.2">
      <c r="A2415">
        <v>43363.489179652781</v>
      </c>
      <c r="B2415" t="s">
        <v>15</v>
      </c>
      <c r="C2415" t="s">
        <v>4273</v>
      </c>
      <c r="D2415">
        <v>62</v>
      </c>
      <c r="E2415" t="s">
        <v>1532</v>
      </c>
      <c r="F2415">
        <v>4</v>
      </c>
      <c r="G2415" s="4" t="s">
        <v>34</v>
      </c>
      <c r="H2415" t="s">
        <v>26</v>
      </c>
      <c r="I2415" t="s">
        <v>0</v>
      </c>
      <c r="K2415" t="s">
        <v>27</v>
      </c>
      <c r="L2415" t="s">
        <v>28</v>
      </c>
      <c r="M2415" t="s">
        <v>94</v>
      </c>
      <c r="N2415" t="s">
        <v>39</v>
      </c>
      <c r="O2415">
        <v>1000</v>
      </c>
      <c r="P2415" t="s">
        <v>20</v>
      </c>
      <c r="Q2415" t="s">
        <v>21</v>
      </c>
      <c r="R2415" t="s">
        <v>2561</v>
      </c>
      <c r="S2415" t="s">
        <v>780</v>
      </c>
      <c r="U2415" t="s">
        <v>2561</v>
      </c>
      <c r="V2415">
        <v>43363</v>
      </c>
    </row>
    <row r="2416" spans="1:22" ht="15.75" customHeight="1" x14ac:dyDescent="0.2">
      <c r="A2416">
        <v>43363.490246678237</v>
      </c>
      <c r="B2416" t="s">
        <v>36</v>
      </c>
      <c r="C2416" t="s">
        <v>4274</v>
      </c>
      <c r="D2416">
        <v>62</v>
      </c>
      <c r="E2416" t="s">
        <v>1532</v>
      </c>
      <c r="F2416">
        <v>4</v>
      </c>
      <c r="G2416" s="4" t="s">
        <v>34</v>
      </c>
      <c r="H2416" t="s">
        <v>26</v>
      </c>
      <c r="I2416" t="s">
        <v>0</v>
      </c>
      <c r="K2416" t="s">
        <v>27</v>
      </c>
      <c r="L2416" t="s">
        <v>57</v>
      </c>
      <c r="M2416" t="s">
        <v>457</v>
      </c>
      <c r="N2416" t="s">
        <v>19</v>
      </c>
      <c r="O2416">
        <v>0</v>
      </c>
      <c r="P2416" t="s">
        <v>20</v>
      </c>
      <c r="Q2416" t="s">
        <v>21</v>
      </c>
      <c r="R2416" t="s">
        <v>2561</v>
      </c>
      <c r="S2416" t="s">
        <v>780</v>
      </c>
      <c r="U2416" t="s">
        <v>2561</v>
      </c>
      <c r="V2416">
        <v>43363</v>
      </c>
    </row>
    <row r="2417" spans="1:22" ht="15.75" customHeight="1" x14ac:dyDescent="0.2">
      <c r="A2417">
        <v>43363.491334664352</v>
      </c>
      <c r="B2417" t="s">
        <v>36</v>
      </c>
      <c r="C2417" t="s">
        <v>4275</v>
      </c>
      <c r="D2417">
        <v>36</v>
      </c>
      <c r="E2417" t="s">
        <v>1532</v>
      </c>
      <c r="F2417">
        <v>4</v>
      </c>
      <c r="G2417" s="4" t="s">
        <v>34</v>
      </c>
      <c r="H2417" t="s">
        <v>26</v>
      </c>
      <c r="I2417" t="s">
        <v>0</v>
      </c>
      <c r="K2417" t="s">
        <v>27</v>
      </c>
      <c r="L2417" t="s">
        <v>57</v>
      </c>
      <c r="M2417" t="s">
        <v>457</v>
      </c>
      <c r="N2417" t="s">
        <v>19</v>
      </c>
      <c r="O2417">
        <v>0</v>
      </c>
      <c r="P2417" t="s">
        <v>20</v>
      </c>
      <c r="Q2417" t="s">
        <v>21</v>
      </c>
      <c r="R2417" t="s">
        <v>2561</v>
      </c>
      <c r="S2417" t="s">
        <v>780</v>
      </c>
      <c r="U2417" t="s">
        <v>2561</v>
      </c>
      <c r="V2417">
        <v>43363</v>
      </c>
    </row>
    <row r="2418" spans="1:22" ht="15.75" customHeight="1" x14ac:dyDescent="0.2">
      <c r="A2418">
        <v>43363.493637627311</v>
      </c>
      <c r="B2418" t="s">
        <v>15</v>
      </c>
      <c r="C2418" t="s">
        <v>4276</v>
      </c>
      <c r="D2418">
        <v>46</v>
      </c>
      <c r="E2418" t="s">
        <v>4277</v>
      </c>
      <c r="F2418">
        <v>4</v>
      </c>
      <c r="G2418" s="4" t="s">
        <v>34</v>
      </c>
      <c r="H2418" t="s">
        <v>26</v>
      </c>
      <c r="I2418" t="s">
        <v>0</v>
      </c>
      <c r="K2418" t="s">
        <v>27</v>
      </c>
      <c r="L2418" t="s">
        <v>28</v>
      </c>
      <c r="M2418" t="s">
        <v>182</v>
      </c>
      <c r="N2418" t="s">
        <v>51</v>
      </c>
      <c r="O2418">
        <v>4000</v>
      </c>
      <c r="P2418" t="s">
        <v>324</v>
      </c>
      <c r="Q2418" t="s">
        <v>21</v>
      </c>
      <c r="R2418" t="s">
        <v>2561</v>
      </c>
      <c r="S2418" t="s">
        <v>780</v>
      </c>
      <c r="U2418" t="s">
        <v>2561</v>
      </c>
      <c r="V2418">
        <v>43363</v>
      </c>
    </row>
    <row r="2419" spans="1:22" ht="15.75" customHeight="1" x14ac:dyDescent="0.2">
      <c r="A2419">
        <v>43363.495112013887</v>
      </c>
      <c r="B2419" t="s">
        <v>36</v>
      </c>
      <c r="C2419" t="s">
        <v>4278</v>
      </c>
      <c r="D2419">
        <v>50</v>
      </c>
      <c r="E2419" t="s">
        <v>4277</v>
      </c>
      <c r="F2419">
        <v>4</v>
      </c>
      <c r="G2419" s="4" t="s">
        <v>34</v>
      </c>
      <c r="H2419" t="s">
        <v>26</v>
      </c>
      <c r="I2419" t="s">
        <v>0</v>
      </c>
      <c r="K2419" t="s">
        <v>27</v>
      </c>
      <c r="L2419" t="s">
        <v>57</v>
      </c>
      <c r="M2419" t="s">
        <v>457</v>
      </c>
      <c r="N2419" t="s">
        <v>19</v>
      </c>
      <c r="O2419">
        <v>0</v>
      </c>
      <c r="P2419" t="s">
        <v>20</v>
      </c>
      <c r="Q2419" t="s">
        <v>21</v>
      </c>
      <c r="R2419" t="s">
        <v>2561</v>
      </c>
      <c r="S2419" t="s">
        <v>780</v>
      </c>
      <c r="U2419" t="s">
        <v>2561</v>
      </c>
      <c r="V2419">
        <v>43363</v>
      </c>
    </row>
    <row r="2420" spans="1:22" ht="15.75" customHeight="1" x14ac:dyDescent="0.2">
      <c r="A2420">
        <v>43363.496313229167</v>
      </c>
      <c r="B2420" t="s">
        <v>36</v>
      </c>
      <c r="C2420" t="s">
        <v>4279</v>
      </c>
      <c r="D2420">
        <v>39</v>
      </c>
      <c r="E2420" t="s">
        <v>4280</v>
      </c>
      <c r="F2420">
        <v>4</v>
      </c>
      <c r="G2420" s="4" t="s">
        <v>34</v>
      </c>
      <c r="H2420" t="s">
        <v>26</v>
      </c>
      <c r="I2420" t="s">
        <v>0</v>
      </c>
      <c r="K2420" t="s">
        <v>27</v>
      </c>
      <c r="L2420" t="s">
        <v>57</v>
      </c>
      <c r="M2420" t="s">
        <v>457</v>
      </c>
      <c r="N2420" t="s">
        <v>19</v>
      </c>
      <c r="O2420">
        <v>0</v>
      </c>
      <c r="P2420" t="s">
        <v>20</v>
      </c>
      <c r="Q2420" t="s">
        <v>21</v>
      </c>
      <c r="R2420" t="s">
        <v>2561</v>
      </c>
      <c r="S2420" t="s">
        <v>780</v>
      </c>
      <c r="U2420" t="s">
        <v>2561</v>
      </c>
      <c r="V2420">
        <v>43363</v>
      </c>
    </row>
    <row r="2421" spans="1:22" ht="15.75" customHeight="1" x14ac:dyDescent="0.2">
      <c r="A2421">
        <v>43363.535605856479</v>
      </c>
      <c r="B2421" t="s">
        <v>15</v>
      </c>
      <c r="C2421" t="s">
        <v>4281</v>
      </c>
      <c r="D2421">
        <v>37</v>
      </c>
      <c r="E2421" t="s">
        <v>729</v>
      </c>
      <c r="F2421">
        <v>2</v>
      </c>
      <c r="G2421" t="s">
        <v>70</v>
      </c>
      <c r="H2421" t="s">
        <v>26</v>
      </c>
      <c r="I2421" t="s">
        <v>0</v>
      </c>
      <c r="K2421" t="s">
        <v>27</v>
      </c>
      <c r="L2421" t="s">
        <v>28</v>
      </c>
      <c r="M2421" t="s">
        <v>94</v>
      </c>
      <c r="N2421" t="s">
        <v>51</v>
      </c>
      <c r="O2421">
        <v>1000</v>
      </c>
      <c r="P2421" t="s">
        <v>213</v>
      </c>
      <c r="Q2421" t="s">
        <v>21</v>
      </c>
      <c r="R2421" t="s">
        <v>4282</v>
      </c>
      <c r="S2421" t="s">
        <v>772</v>
      </c>
      <c r="U2421" t="s">
        <v>171</v>
      </c>
      <c r="V2421">
        <v>43363</v>
      </c>
    </row>
    <row r="2422" spans="1:22" ht="15.75" customHeight="1" x14ac:dyDescent="0.2">
      <c r="A2422">
        <v>43363.570210358797</v>
      </c>
      <c r="B2422" t="s">
        <v>36</v>
      </c>
      <c r="C2422" t="s">
        <v>4283</v>
      </c>
      <c r="D2422">
        <v>50</v>
      </c>
      <c r="E2422" t="s">
        <v>624</v>
      </c>
      <c r="F2422">
        <v>5</v>
      </c>
      <c r="G2422" s="4" t="s">
        <v>34</v>
      </c>
      <c r="H2422" t="s">
        <v>26</v>
      </c>
      <c r="I2422" t="s">
        <v>0</v>
      </c>
      <c r="K2422" t="s">
        <v>27</v>
      </c>
      <c r="L2422" t="s">
        <v>57</v>
      </c>
      <c r="M2422" t="s">
        <v>457</v>
      </c>
      <c r="N2422" t="s">
        <v>19</v>
      </c>
      <c r="O2422">
        <v>0</v>
      </c>
      <c r="P2422" t="s">
        <v>20</v>
      </c>
      <c r="Q2422" t="s">
        <v>21</v>
      </c>
      <c r="R2422" t="s">
        <v>2561</v>
      </c>
      <c r="S2422" t="s">
        <v>780</v>
      </c>
      <c r="U2422" t="s">
        <v>2561</v>
      </c>
      <c r="V2422">
        <v>43363</v>
      </c>
    </row>
    <row r="2423" spans="1:22" ht="15.75" customHeight="1" x14ac:dyDescent="0.2">
      <c r="A2423">
        <v>43363.571368749996</v>
      </c>
      <c r="B2423" t="s">
        <v>15</v>
      </c>
      <c r="C2423" t="s">
        <v>4284</v>
      </c>
      <c r="D2423">
        <v>55</v>
      </c>
      <c r="E2423" t="s">
        <v>624</v>
      </c>
      <c r="F2423">
        <v>5</v>
      </c>
      <c r="G2423" s="4" t="s">
        <v>34</v>
      </c>
      <c r="H2423" t="s">
        <v>26</v>
      </c>
      <c r="I2423" t="s">
        <v>0</v>
      </c>
      <c r="K2423" t="s">
        <v>27</v>
      </c>
      <c r="L2423" t="s">
        <v>57</v>
      </c>
      <c r="M2423" t="s">
        <v>457</v>
      </c>
      <c r="N2423" t="s">
        <v>19</v>
      </c>
      <c r="O2423">
        <v>0</v>
      </c>
      <c r="P2423" t="s">
        <v>20</v>
      </c>
      <c r="Q2423" t="s">
        <v>21</v>
      </c>
      <c r="R2423" t="s">
        <v>2561</v>
      </c>
      <c r="S2423" t="s">
        <v>780</v>
      </c>
      <c r="U2423" t="s">
        <v>2561</v>
      </c>
      <c r="V2423">
        <v>43363</v>
      </c>
    </row>
    <row r="2424" spans="1:22" ht="15.75" customHeight="1" x14ac:dyDescent="0.2">
      <c r="A2424">
        <v>43363.572455092595</v>
      </c>
      <c r="B2424" t="s">
        <v>15</v>
      </c>
      <c r="C2424" t="s">
        <v>4285</v>
      </c>
      <c r="D2424">
        <v>43</v>
      </c>
      <c r="E2424" t="s">
        <v>624</v>
      </c>
      <c r="F2424">
        <v>5</v>
      </c>
      <c r="G2424" s="4" t="s">
        <v>34</v>
      </c>
      <c r="H2424" t="s">
        <v>26</v>
      </c>
      <c r="I2424" t="s">
        <v>0</v>
      </c>
      <c r="K2424" t="s">
        <v>27</v>
      </c>
      <c r="L2424" t="s">
        <v>57</v>
      </c>
      <c r="M2424" t="s">
        <v>457</v>
      </c>
      <c r="N2424" t="s">
        <v>19</v>
      </c>
      <c r="O2424">
        <v>0</v>
      </c>
      <c r="P2424" t="s">
        <v>20</v>
      </c>
      <c r="Q2424" t="s">
        <v>21</v>
      </c>
      <c r="R2424" t="s">
        <v>2561</v>
      </c>
      <c r="S2424" t="s">
        <v>780</v>
      </c>
      <c r="U2424" t="s">
        <v>2561</v>
      </c>
      <c r="V2424">
        <v>43363</v>
      </c>
    </row>
    <row r="2425" spans="1:22" ht="15.75" customHeight="1" x14ac:dyDescent="0.2">
      <c r="A2425">
        <v>43363.573559131946</v>
      </c>
      <c r="B2425" t="s">
        <v>15</v>
      </c>
      <c r="C2425" t="s">
        <v>4286</v>
      </c>
      <c r="D2425">
        <v>37</v>
      </c>
      <c r="E2425" t="s">
        <v>624</v>
      </c>
      <c r="F2425">
        <v>5</v>
      </c>
      <c r="G2425" s="4" t="s">
        <v>34</v>
      </c>
      <c r="H2425" t="s">
        <v>26</v>
      </c>
      <c r="I2425" t="s">
        <v>0</v>
      </c>
      <c r="K2425" t="s">
        <v>27</v>
      </c>
      <c r="L2425" t="s">
        <v>57</v>
      </c>
      <c r="M2425" t="s">
        <v>457</v>
      </c>
      <c r="N2425" t="s">
        <v>19</v>
      </c>
      <c r="O2425">
        <v>0</v>
      </c>
      <c r="P2425" t="s">
        <v>20</v>
      </c>
      <c r="Q2425" t="s">
        <v>21</v>
      </c>
      <c r="R2425" t="s">
        <v>2561</v>
      </c>
      <c r="S2425" t="s">
        <v>780</v>
      </c>
      <c r="U2425" t="s">
        <v>2561</v>
      </c>
      <c r="V2425">
        <v>43363</v>
      </c>
    </row>
    <row r="2426" spans="1:22" ht="15.75" customHeight="1" x14ac:dyDescent="0.2">
      <c r="A2426">
        <v>43363.574900196763</v>
      </c>
      <c r="B2426" t="s">
        <v>15</v>
      </c>
      <c r="C2426" t="s">
        <v>4287</v>
      </c>
      <c r="D2426">
        <v>51</v>
      </c>
      <c r="E2426">
        <v>140</v>
      </c>
      <c r="F2426">
        <v>4</v>
      </c>
      <c r="G2426" s="4" t="s">
        <v>34</v>
      </c>
      <c r="H2426" t="s">
        <v>26</v>
      </c>
      <c r="I2426" t="s">
        <v>0</v>
      </c>
      <c r="K2426" t="s">
        <v>27</v>
      </c>
      <c r="L2426" t="s">
        <v>28</v>
      </c>
      <c r="M2426" t="s">
        <v>18</v>
      </c>
      <c r="N2426" t="s">
        <v>39</v>
      </c>
      <c r="O2426">
        <v>1500</v>
      </c>
      <c r="P2426" t="s">
        <v>20</v>
      </c>
      <c r="Q2426" t="s">
        <v>21</v>
      </c>
      <c r="R2426" t="s">
        <v>2561</v>
      </c>
      <c r="S2426" t="s">
        <v>780</v>
      </c>
      <c r="U2426" t="s">
        <v>2561</v>
      </c>
      <c r="V2426">
        <v>43363</v>
      </c>
    </row>
    <row r="2427" spans="1:22" ht="15.75" customHeight="1" x14ac:dyDescent="0.2">
      <c r="A2427">
        <v>43363.576021412038</v>
      </c>
      <c r="B2427" t="s">
        <v>15</v>
      </c>
      <c r="C2427" t="s">
        <v>4288</v>
      </c>
      <c r="D2427">
        <v>75</v>
      </c>
      <c r="E2427" t="s">
        <v>2105</v>
      </c>
      <c r="F2427">
        <v>5</v>
      </c>
      <c r="G2427" s="4" t="s">
        <v>34</v>
      </c>
      <c r="H2427" t="s">
        <v>26</v>
      </c>
      <c r="I2427" t="s">
        <v>0</v>
      </c>
      <c r="K2427" t="s">
        <v>27</v>
      </c>
      <c r="L2427" t="s">
        <v>57</v>
      </c>
      <c r="M2427" t="s">
        <v>457</v>
      </c>
      <c r="N2427" t="s">
        <v>19</v>
      </c>
      <c r="O2427">
        <v>0</v>
      </c>
      <c r="P2427" t="s">
        <v>20</v>
      </c>
      <c r="Q2427" t="s">
        <v>21</v>
      </c>
      <c r="R2427" t="s">
        <v>2561</v>
      </c>
      <c r="S2427" t="s">
        <v>780</v>
      </c>
      <c r="U2427" t="s">
        <v>2561</v>
      </c>
      <c r="V2427">
        <v>43363</v>
      </c>
    </row>
    <row r="2428" spans="1:22" ht="15.75" customHeight="1" x14ac:dyDescent="0.2">
      <c r="A2428">
        <v>43363.5770600463</v>
      </c>
      <c r="B2428" t="s">
        <v>36</v>
      </c>
      <c r="C2428" t="s">
        <v>4289</v>
      </c>
      <c r="D2428">
        <v>69</v>
      </c>
      <c r="E2428" t="s">
        <v>2105</v>
      </c>
      <c r="F2428">
        <v>5</v>
      </c>
      <c r="G2428" s="4" t="s">
        <v>34</v>
      </c>
      <c r="H2428" t="s">
        <v>26</v>
      </c>
      <c r="I2428" t="s">
        <v>0</v>
      </c>
      <c r="K2428" t="s">
        <v>27</v>
      </c>
      <c r="L2428" t="s">
        <v>57</v>
      </c>
      <c r="M2428" t="s">
        <v>457</v>
      </c>
      <c r="N2428" t="s">
        <v>19</v>
      </c>
      <c r="O2428">
        <v>0</v>
      </c>
      <c r="P2428" t="s">
        <v>20</v>
      </c>
      <c r="Q2428" t="s">
        <v>21</v>
      </c>
      <c r="R2428" t="s">
        <v>2561</v>
      </c>
      <c r="S2428" t="s">
        <v>780</v>
      </c>
      <c r="U2428" t="s">
        <v>2561</v>
      </c>
      <c r="V2428">
        <v>43363</v>
      </c>
    </row>
    <row r="2429" spans="1:22" ht="15.75" customHeight="1" x14ac:dyDescent="0.2">
      <c r="A2429">
        <v>43363.57834821759</v>
      </c>
      <c r="B2429" t="s">
        <v>36</v>
      </c>
      <c r="C2429" t="s">
        <v>4290</v>
      </c>
      <c r="D2429">
        <v>67</v>
      </c>
      <c r="E2429">
        <v>1</v>
      </c>
      <c r="F2429">
        <v>5</v>
      </c>
      <c r="G2429" s="4" t="s">
        <v>34</v>
      </c>
      <c r="H2429" t="s">
        <v>26</v>
      </c>
      <c r="I2429" t="s">
        <v>0</v>
      </c>
      <c r="K2429" t="s">
        <v>27</v>
      </c>
      <c r="L2429" t="s">
        <v>57</v>
      </c>
      <c r="M2429" t="s">
        <v>457</v>
      </c>
      <c r="N2429" t="s">
        <v>19</v>
      </c>
      <c r="O2429">
        <v>0</v>
      </c>
      <c r="P2429" t="s">
        <v>20</v>
      </c>
      <c r="Q2429" t="s">
        <v>21</v>
      </c>
      <c r="R2429" t="s">
        <v>2561</v>
      </c>
      <c r="S2429" t="s">
        <v>780</v>
      </c>
      <c r="U2429" t="s">
        <v>2561</v>
      </c>
      <c r="V2429">
        <v>43363</v>
      </c>
    </row>
    <row r="2430" spans="1:22" ht="15.75" customHeight="1" x14ac:dyDescent="0.2">
      <c r="A2430">
        <v>43363.579563657404</v>
      </c>
      <c r="B2430" t="s">
        <v>15</v>
      </c>
      <c r="C2430" t="s">
        <v>4291</v>
      </c>
      <c r="D2430">
        <v>67</v>
      </c>
      <c r="E2430">
        <v>1</v>
      </c>
      <c r="F2430">
        <v>5</v>
      </c>
      <c r="G2430" s="4" t="s">
        <v>34</v>
      </c>
      <c r="H2430" t="s">
        <v>26</v>
      </c>
      <c r="I2430" t="s">
        <v>0</v>
      </c>
      <c r="K2430" t="s">
        <v>27</v>
      </c>
      <c r="L2430" t="s">
        <v>28</v>
      </c>
      <c r="M2430" t="s">
        <v>94</v>
      </c>
      <c r="N2430" t="s">
        <v>39</v>
      </c>
      <c r="O2430">
        <v>1000</v>
      </c>
      <c r="P2430" t="s">
        <v>20</v>
      </c>
      <c r="Q2430" t="s">
        <v>21</v>
      </c>
      <c r="R2430" t="s">
        <v>2561</v>
      </c>
      <c r="S2430" t="s">
        <v>780</v>
      </c>
      <c r="U2430" t="s">
        <v>2561</v>
      </c>
      <c r="V2430">
        <v>43363</v>
      </c>
    </row>
    <row r="2431" spans="1:22" ht="15.75" customHeight="1" x14ac:dyDescent="0.2">
      <c r="A2431">
        <v>43363.580959027779</v>
      </c>
      <c r="B2431" t="s">
        <v>15</v>
      </c>
      <c r="C2431" t="s">
        <v>4292</v>
      </c>
      <c r="D2431">
        <v>27</v>
      </c>
      <c r="E2431">
        <v>1</v>
      </c>
      <c r="F2431">
        <v>5</v>
      </c>
      <c r="G2431" s="4" t="s">
        <v>34</v>
      </c>
      <c r="H2431" t="s">
        <v>26</v>
      </c>
      <c r="I2431" t="s">
        <v>0</v>
      </c>
      <c r="K2431" t="s">
        <v>145</v>
      </c>
      <c r="L2431" t="s">
        <v>28</v>
      </c>
      <c r="M2431" t="s">
        <v>18</v>
      </c>
      <c r="N2431" t="s">
        <v>39</v>
      </c>
      <c r="O2431">
        <v>2000</v>
      </c>
      <c r="P2431" t="s">
        <v>20</v>
      </c>
      <c r="Q2431" t="s">
        <v>21</v>
      </c>
      <c r="R2431" t="s">
        <v>3216</v>
      </c>
      <c r="S2431" t="s">
        <v>780</v>
      </c>
      <c r="U2431" t="s">
        <v>2561</v>
      </c>
      <c r="V2431">
        <v>43363</v>
      </c>
    </row>
    <row r="2432" spans="1:22" ht="15.75" customHeight="1" x14ac:dyDescent="0.2">
      <c r="A2432">
        <v>43363.582208460648</v>
      </c>
      <c r="B2432" t="s">
        <v>15</v>
      </c>
      <c r="C2432" t="s">
        <v>4293</v>
      </c>
      <c r="D2432">
        <v>89</v>
      </c>
      <c r="E2432">
        <v>2</v>
      </c>
      <c r="F2432">
        <v>5</v>
      </c>
      <c r="G2432" s="4" t="s">
        <v>34</v>
      </c>
      <c r="H2432" t="s">
        <v>26</v>
      </c>
      <c r="I2432" t="s">
        <v>0</v>
      </c>
      <c r="K2432" t="s">
        <v>27</v>
      </c>
      <c r="L2432" t="s">
        <v>17</v>
      </c>
      <c r="M2432" t="s">
        <v>289</v>
      </c>
      <c r="N2432" t="s">
        <v>19</v>
      </c>
      <c r="O2432">
        <v>0</v>
      </c>
      <c r="P2432" t="s">
        <v>20</v>
      </c>
      <c r="Q2432" t="s">
        <v>21</v>
      </c>
      <c r="R2432" t="s">
        <v>2561</v>
      </c>
      <c r="S2432" t="s">
        <v>780</v>
      </c>
      <c r="U2432" t="s">
        <v>2561</v>
      </c>
      <c r="V2432">
        <v>43363</v>
      </c>
    </row>
    <row r="2433" spans="1:22" ht="15.75" customHeight="1" x14ac:dyDescent="0.2">
      <c r="A2433">
        <v>43363.583614374998</v>
      </c>
      <c r="B2433" t="s">
        <v>15</v>
      </c>
      <c r="C2433" t="s">
        <v>4294</v>
      </c>
      <c r="D2433">
        <v>57</v>
      </c>
      <c r="E2433">
        <v>2</v>
      </c>
      <c r="F2433">
        <v>5</v>
      </c>
      <c r="G2433" s="4" t="s">
        <v>34</v>
      </c>
      <c r="H2433" t="s">
        <v>26</v>
      </c>
      <c r="I2433" t="s">
        <v>0</v>
      </c>
      <c r="K2433" t="s">
        <v>27</v>
      </c>
      <c r="L2433" t="s">
        <v>17</v>
      </c>
      <c r="M2433" t="s">
        <v>289</v>
      </c>
      <c r="N2433" t="s">
        <v>19</v>
      </c>
      <c r="O2433">
        <v>0</v>
      </c>
      <c r="P2433" t="s">
        <v>20</v>
      </c>
      <c r="Q2433" t="s">
        <v>21</v>
      </c>
      <c r="R2433" t="s">
        <v>2561</v>
      </c>
      <c r="S2433" t="s">
        <v>780</v>
      </c>
      <c r="U2433" t="s">
        <v>2561</v>
      </c>
      <c r="V2433">
        <v>43363</v>
      </c>
    </row>
    <row r="2434" spans="1:22" ht="15.75" customHeight="1" x14ac:dyDescent="0.2">
      <c r="A2434">
        <v>43363.585261550921</v>
      </c>
      <c r="B2434" t="s">
        <v>15</v>
      </c>
      <c r="C2434" t="s">
        <v>4295</v>
      </c>
      <c r="D2434">
        <v>47</v>
      </c>
      <c r="E2434" t="s">
        <v>4296</v>
      </c>
      <c r="F2434">
        <v>5</v>
      </c>
      <c r="G2434" s="4" t="s">
        <v>34</v>
      </c>
      <c r="H2434" t="s">
        <v>26</v>
      </c>
      <c r="I2434" t="s">
        <v>0</v>
      </c>
      <c r="K2434" t="s">
        <v>27</v>
      </c>
      <c r="L2434" t="s">
        <v>28</v>
      </c>
      <c r="M2434" t="s">
        <v>18</v>
      </c>
      <c r="N2434" t="s">
        <v>39</v>
      </c>
      <c r="O2434">
        <v>1000</v>
      </c>
      <c r="P2434" t="s">
        <v>20</v>
      </c>
      <c r="Q2434" t="s">
        <v>21</v>
      </c>
      <c r="R2434" t="s">
        <v>2561</v>
      </c>
      <c r="S2434" t="s">
        <v>780</v>
      </c>
      <c r="U2434" t="s">
        <v>2561</v>
      </c>
      <c r="V2434">
        <v>43363</v>
      </c>
    </row>
    <row r="2435" spans="1:22" ht="15.75" customHeight="1" x14ac:dyDescent="0.2">
      <c r="A2435">
        <v>43363.586236504634</v>
      </c>
      <c r="B2435" t="s">
        <v>36</v>
      </c>
      <c r="C2435" t="s">
        <v>4297</v>
      </c>
      <c r="D2435">
        <v>34</v>
      </c>
      <c r="E2435" t="s">
        <v>4296</v>
      </c>
      <c r="F2435">
        <v>5</v>
      </c>
      <c r="G2435" s="4" t="s">
        <v>34</v>
      </c>
      <c r="H2435" t="s">
        <v>26</v>
      </c>
      <c r="I2435" t="s">
        <v>0</v>
      </c>
      <c r="K2435" t="s">
        <v>27</v>
      </c>
      <c r="L2435" t="s">
        <v>57</v>
      </c>
      <c r="M2435" t="s">
        <v>457</v>
      </c>
      <c r="N2435" t="s">
        <v>19</v>
      </c>
      <c r="O2435">
        <v>0</v>
      </c>
      <c r="P2435" t="s">
        <v>20</v>
      </c>
      <c r="Q2435" t="s">
        <v>21</v>
      </c>
      <c r="R2435" t="s">
        <v>2561</v>
      </c>
      <c r="S2435" t="s">
        <v>780</v>
      </c>
      <c r="U2435" t="s">
        <v>2561</v>
      </c>
      <c r="V2435">
        <v>43363</v>
      </c>
    </row>
    <row r="2436" spans="1:22" ht="15.75" customHeight="1" x14ac:dyDescent="0.2">
      <c r="A2436">
        <v>43363.587516712963</v>
      </c>
      <c r="B2436" t="s">
        <v>15</v>
      </c>
      <c r="C2436" t="s">
        <v>4298</v>
      </c>
      <c r="D2436">
        <v>45</v>
      </c>
      <c r="E2436" t="s">
        <v>4299</v>
      </c>
      <c r="F2436">
        <v>5</v>
      </c>
      <c r="G2436" s="4" t="s">
        <v>34</v>
      </c>
      <c r="H2436" t="s">
        <v>26</v>
      </c>
      <c r="I2436" t="s">
        <v>0</v>
      </c>
      <c r="K2436" t="s">
        <v>27</v>
      </c>
      <c r="L2436" t="s">
        <v>28</v>
      </c>
      <c r="M2436" t="s">
        <v>18</v>
      </c>
      <c r="N2436" t="s">
        <v>39</v>
      </c>
      <c r="O2436">
        <v>1000</v>
      </c>
      <c r="P2436" t="s">
        <v>20</v>
      </c>
      <c r="Q2436" t="s">
        <v>21</v>
      </c>
      <c r="R2436" t="s">
        <v>2561</v>
      </c>
      <c r="S2436" t="s">
        <v>780</v>
      </c>
      <c r="U2436" t="s">
        <v>2561</v>
      </c>
      <c r="V2436">
        <v>43363</v>
      </c>
    </row>
    <row r="2437" spans="1:22" ht="15.75" customHeight="1" x14ac:dyDescent="0.2">
      <c r="A2437">
        <v>43363.589043749998</v>
      </c>
      <c r="B2437" t="s">
        <v>36</v>
      </c>
      <c r="C2437" t="s">
        <v>4300</v>
      </c>
      <c r="D2437">
        <v>38</v>
      </c>
      <c r="E2437" t="s">
        <v>4299</v>
      </c>
      <c r="F2437">
        <v>5</v>
      </c>
      <c r="G2437" s="4" t="s">
        <v>34</v>
      </c>
      <c r="H2437" t="s">
        <v>26</v>
      </c>
      <c r="I2437" t="s">
        <v>0</v>
      </c>
      <c r="K2437" t="s">
        <v>27</v>
      </c>
      <c r="L2437" t="s">
        <v>57</v>
      </c>
      <c r="M2437" t="s">
        <v>457</v>
      </c>
      <c r="N2437" t="s">
        <v>19</v>
      </c>
      <c r="O2437">
        <v>0</v>
      </c>
      <c r="P2437" t="s">
        <v>20</v>
      </c>
      <c r="Q2437" t="s">
        <v>21</v>
      </c>
      <c r="R2437" t="s">
        <v>2561</v>
      </c>
      <c r="S2437" t="s">
        <v>780</v>
      </c>
      <c r="U2437" t="s">
        <v>2561</v>
      </c>
      <c r="V2437">
        <v>43363</v>
      </c>
    </row>
    <row r="2438" spans="1:22" ht="15.75" customHeight="1" x14ac:dyDescent="0.2">
      <c r="A2438">
        <v>43363.590298680559</v>
      </c>
      <c r="B2438" t="s">
        <v>36</v>
      </c>
      <c r="C2438" t="s">
        <v>4301</v>
      </c>
      <c r="D2438">
        <v>81</v>
      </c>
      <c r="E2438" t="s">
        <v>4302</v>
      </c>
      <c r="F2438">
        <v>5</v>
      </c>
      <c r="G2438" s="4" t="s">
        <v>34</v>
      </c>
      <c r="H2438" t="s">
        <v>26</v>
      </c>
      <c r="I2438" t="s">
        <v>0</v>
      </c>
      <c r="K2438" t="s">
        <v>27</v>
      </c>
      <c r="L2438" t="s">
        <v>57</v>
      </c>
      <c r="M2438" t="s">
        <v>457</v>
      </c>
      <c r="N2438" t="s">
        <v>19</v>
      </c>
      <c r="O2438">
        <v>0</v>
      </c>
      <c r="P2438" t="s">
        <v>20</v>
      </c>
      <c r="Q2438" t="s">
        <v>21</v>
      </c>
      <c r="R2438" t="s">
        <v>2561</v>
      </c>
      <c r="S2438" t="s">
        <v>780</v>
      </c>
      <c r="U2438" t="s">
        <v>2561</v>
      </c>
      <c r="V2438">
        <v>43363</v>
      </c>
    </row>
    <row r="2439" spans="1:22" ht="15.75" customHeight="1" x14ac:dyDescent="0.2">
      <c r="A2439">
        <v>43363.591353449076</v>
      </c>
      <c r="B2439" t="s">
        <v>36</v>
      </c>
      <c r="C2439" t="s">
        <v>4303</v>
      </c>
      <c r="D2439">
        <v>62</v>
      </c>
      <c r="E2439" t="s">
        <v>4302</v>
      </c>
      <c r="F2439">
        <v>5</v>
      </c>
      <c r="G2439" s="4" t="s">
        <v>34</v>
      </c>
      <c r="H2439" t="s">
        <v>26</v>
      </c>
      <c r="I2439" t="s">
        <v>0</v>
      </c>
      <c r="K2439" t="s">
        <v>27</v>
      </c>
      <c r="L2439" t="s">
        <v>57</v>
      </c>
      <c r="M2439" t="s">
        <v>457</v>
      </c>
      <c r="N2439" t="s">
        <v>19</v>
      </c>
      <c r="O2439">
        <v>0</v>
      </c>
      <c r="P2439" t="s">
        <v>20</v>
      </c>
      <c r="Q2439" t="s">
        <v>21</v>
      </c>
      <c r="R2439" t="s">
        <v>2561</v>
      </c>
      <c r="S2439" t="s">
        <v>780</v>
      </c>
      <c r="U2439" t="s">
        <v>2561</v>
      </c>
      <c r="V2439">
        <v>43363</v>
      </c>
    </row>
    <row r="2440" spans="1:22" ht="15.75" customHeight="1" x14ac:dyDescent="0.2">
      <c r="A2440">
        <v>43363.592624050929</v>
      </c>
      <c r="B2440" t="s">
        <v>36</v>
      </c>
      <c r="C2440" t="s">
        <v>4304</v>
      </c>
      <c r="D2440">
        <v>64</v>
      </c>
      <c r="E2440">
        <v>7</v>
      </c>
      <c r="F2440">
        <v>5</v>
      </c>
      <c r="G2440" s="4" t="s">
        <v>34</v>
      </c>
      <c r="H2440" t="s">
        <v>26</v>
      </c>
      <c r="I2440" t="s">
        <v>0</v>
      </c>
      <c r="K2440" t="s">
        <v>27</v>
      </c>
      <c r="L2440" t="s">
        <v>57</v>
      </c>
      <c r="M2440" t="s">
        <v>457</v>
      </c>
      <c r="N2440" t="s">
        <v>19</v>
      </c>
      <c r="O2440">
        <v>0</v>
      </c>
      <c r="P2440" t="s">
        <v>20</v>
      </c>
      <c r="Q2440" t="s">
        <v>21</v>
      </c>
      <c r="R2440" t="s">
        <v>2561</v>
      </c>
      <c r="S2440" t="s">
        <v>780</v>
      </c>
      <c r="U2440" t="s">
        <v>2561</v>
      </c>
      <c r="V2440">
        <v>43363</v>
      </c>
    </row>
    <row r="2441" spans="1:22" ht="15.75" customHeight="1" x14ac:dyDescent="0.2">
      <c r="A2441">
        <v>43363.593607557872</v>
      </c>
      <c r="B2441" t="s">
        <v>15</v>
      </c>
      <c r="C2441" t="s">
        <v>4305</v>
      </c>
      <c r="D2441">
        <v>68</v>
      </c>
      <c r="E2441">
        <v>7</v>
      </c>
      <c r="F2441">
        <v>5</v>
      </c>
      <c r="G2441" s="4" t="s">
        <v>34</v>
      </c>
      <c r="H2441" t="s">
        <v>26</v>
      </c>
      <c r="I2441" t="s">
        <v>0</v>
      </c>
      <c r="K2441" t="s">
        <v>27</v>
      </c>
      <c r="L2441" t="s">
        <v>57</v>
      </c>
      <c r="M2441" t="s">
        <v>457</v>
      </c>
      <c r="N2441" t="s">
        <v>19</v>
      </c>
      <c r="O2441">
        <v>0</v>
      </c>
      <c r="P2441" t="s">
        <v>20</v>
      </c>
      <c r="Q2441" t="s">
        <v>21</v>
      </c>
      <c r="R2441" t="s">
        <v>2561</v>
      </c>
      <c r="S2441" t="s">
        <v>780</v>
      </c>
      <c r="U2441" t="s">
        <v>2561</v>
      </c>
      <c r="V2441">
        <v>43363</v>
      </c>
    </row>
    <row r="2442" spans="1:22" ht="15.75" customHeight="1" x14ac:dyDescent="0.2">
      <c r="A2442">
        <v>43363.59479747685</v>
      </c>
      <c r="B2442" t="s">
        <v>15</v>
      </c>
      <c r="C2442" t="s">
        <v>4306</v>
      </c>
      <c r="D2442">
        <v>46</v>
      </c>
      <c r="E2442">
        <v>7</v>
      </c>
      <c r="F2442">
        <v>5</v>
      </c>
      <c r="G2442" s="4" t="s">
        <v>34</v>
      </c>
      <c r="H2442" t="s">
        <v>26</v>
      </c>
      <c r="I2442" t="s">
        <v>0</v>
      </c>
      <c r="K2442" t="s">
        <v>27</v>
      </c>
      <c r="L2442" t="s">
        <v>28</v>
      </c>
      <c r="M2442" t="s">
        <v>18</v>
      </c>
      <c r="N2442" t="s">
        <v>39</v>
      </c>
      <c r="O2442">
        <v>2000</v>
      </c>
      <c r="P2442" t="s">
        <v>20</v>
      </c>
      <c r="Q2442" t="s">
        <v>21</v>
      </c>
      <c r="R2442" t="s">
        <v>2561</v>
      </c>
      <c r="S2442" t="s">
        <v>780</v>
      </c>
      <c r="U2442" t="s">
        <v>2561</v>
      </c>
      <c r="V2442">
        <v>43363</v>
      </c>
    </row>
    <row r="2443" spans="1:22" ht="15.75" customHeight="1" x14ac:dyDescent="0.2">
      <c r="A2443">
        <v>43363.606528379634</v>
      </c>
      <c r="B2443" t="s">
        <v>36</v>
      </c>
      <c r="C2443" t="s">
        <v>4307</v>
      </c>
      <c r="D2443">
        <v>45</v>
      </c>
      <c r="E2443" t="s">
        <v>1753</v>
      </c>
      <c r="F2443">
        <v>5</v>
      </c>
      <c r="G2443" s="4" t="s">
        <v>34</v>
      </c>
      <c r="H2443" t="s">
        <v>26</v>
      </c>
      <c r="I2443" t="s">
        <v>0</v>
      </c>
      <c r="K2443" t="s">
        <v>145</v>
      </c>
      <c r="L2443" t="s">
        <v>57</v>
      </c>
      <c r="M2443" t="s">
        <v>457</v>
      </c>
      <c r="N2443" t="s">
        <v>19</v>
      </c>
      <c r="O2443">
        <v>0</v>
      </c>
      <c r="P2443" t="s">
        <v>20</v>
      </c>
      <c r="Q2443" t="s">
        <v>21</v>
      </c>
      <c r="R2443" t="s">
        <v>2561</v>
      </c>
      <c r="S2443" t="s">
        <v>780</v>
      </c>
      <c r="U2443" t="s">
        <v>2561</v>
      </c>
      <c r="V2443">
        <v>43363</v>
      </c>
    </row>
    <row r="2444" spans="1:22" ht="15.75" customHeight="1" x14ac:dyDescent="0.2">
      <c r="A2444">
        <v>43363.608766620368</v>
      </c>
      <c r="B2444" t="s">
        <v>15</v>
      </c>
      <c r="C2444" t="s">
        <v>4308</v>
      </c>
      <c r="D2444">
        <v>44</v>
      </c>
      <c r="E2444">
        <v>13</v>
      </c>
      <c r="F2444">
        <v>5</v>
      </c>
      <c r="G2444" s="4" t="s">
        <v>34</v>
      </c>
      <c r="H2444" t="s">
        <v>26</v>
      </c>
      <c r="I2444" t="s">
        <v>0</v>
      </c>
      <c r="K2444" t="s">
        <v>27</v>
      </c>
      <c r="L2444" t="s">
        <v>57</v>
      </c>
      <c r="M2444" t="s">
        <v>457</v>
      </c>
      <c r="N2444" t="s">
        <v>19</v>
      </c>
      <c r="O2444">
        <v>0</v>
      </c>
      <c r="P2444" t="s">
        <v>20</v>
      </c>
      <c r="Q2444" t="s">
        <v>21</v>
      </c>
      <c r="R2444" t="s">
        <v>2561</v>
      </c>
      <c r="S2444" t="s">
        <v>780</v>
      </c>
      <c r="U2444" t="s">
        <v>2561</v>
      </c>
      <c r="V2444">
        <v>43363</v>
      </c>
    </row>
    <row r="2445" spans="1:22" ht="15.75" customHeight="1" x14ac:dyDescent="0.2">
      <c r="A2445">
        <v>43363.612198495372</v>
      </c>
      <c r="B2445" t="s">
        <v>36</v>
      </c>
      <c r="C2445" t="s">
        <v>4309</v>
      </c>
      <c r="D2445">
        <v>37</v>
      </c>
      <c r="E2445">
        <v>13</v>
      </c>
      <c r="F2445">
        <v>5</v>
      </c>
      <c r="G2445" s="4" t="s">
        <v>34</v>
      </c>
      <c r="H2445" t="s">
        <v>26</v>
      </c>
      <c r="I2445" t="s">
        <v>0</v>
      </c>
      <c r="K2445" t="s">
        <v>27</v>
      </c>
      <c r="L2445" t="s">
        <v>57</v>
      </c>
      <c r="M2445" t="s">
        <v>457</v>
      </c>
      <c r="N2445" t="s">
        <v>19</v>
      </c>
      <c r="O2445">
        <v>0</v>
      </c>
      <c r="P2445" t="s">
        <v>20</v>
      </c>
      <c r="Q2445" t="s">
        <v>21</v>
      </c>
      <c r="R2445" t="s">
        <v>2561</v>
      </c>
      <c r="S2445" t="s">
        <v>780</v>
      </c>
      <c r="U2445" t="s">
        <v>2561</v>
      </c>
      <c r="V2445">
        <v>43363</v>
      </c>
    </row>
    <row r="2446" spans="1:22" ht="15.75" customHeight="1" x14ac:dyDescent="0.2">
      <c r="A2446">
        <v>43363.614554120373</v>
      </c>
      <c r="B2446" t="s">
        <v>22</v>
      </c>
      <c r="C2446" t="s">
        <v>4310</v>
      </c>
      <c r="D2446">
        <v>41</v>
      </c>
      <c r="E2446">
        <v>7</v>
      </c>
      <c r="F2446">
        <v>5</v>
      </c>
      <c r="G2446" s="4" t="s">
        <v>34</v>
      </c>
      <c r="H2446" t="s">
        <v>26</v>
      </c>
      <c r="I2446" t="s">
        <v>0</v>
      </c>
      <c r="K2446" t="s">
        <v>27</v>
      </c>
      <c r="L2446" t="s">
        <v>57</v>
      </c>
      <c r="M2446" t="s">
        <v>457</v>
      </c>
      <c r="N2446" t="s">
        <v>19</v>
      </c>
      <c r="O2446">
        <v>0</v>
      </c>
      <c r="P2446" t="s">
        <v>20</v>
      </c>
      <c r="Q2446" t="s">
        <v>21</v>
      </c>
      <c r="R2446" t="s">
        <v>2561</v>
      </c>
      <c r="S2446" t="s">
        <v>780</v>
      </c>
      <c r="U2446" t="s">
        <v>2561</v>
      </c>
      <c r="V2446">
        <v>43363</v>
      </c>
    </row>
    <row r="2447" spans="1:22" ht="15.75" customHeight="1" x14ac:dyDescent="0.2">
      <c r="A2447">
        <v>43363.615716863424</v>
      </c>
      <c r="B2447" t="s">
        <v>15</v>
      </c>
      <c r="C2447" t="s">
        <v>4311</v>
      </c>
      <c r="D2447">
        <v>40</v>
      </c>
      <c r="E2447">
        <v>7</v>
      </c>
      <c r="F2447">
        <v>5</v>
      </c>
      <c r="G2447" s="4" t="s">
        <v>34</v>
      </c>
      <c r="H2447" t="s">
        <v>26</v>
      </c>
      <c r="I2447" t="s">
        <v>0</v>
      </c>
      <c r="K2447" t="s">
        <v>27</v>
      </c>
      <c r="L2447" t="s">
        <v>28</v>
      </c>
      <c r="M2447" t="s">
        <v>94</v>
      </c>
      <c r="N2447" t="s">
        <v>39</v>
      </c>
      <c r="O2447">
        <v>1000</v>
      </c>
      <c r="P2447" t="s">
        <v>20</v>
      </c>
      <c r="Q2447" t="s">
        <v>21</v>
      </c>
      <c r="R2447" t="s">
        <v>4312</v>
      </c>
      <c r="S2447" t="s">
        <v>780</v>
      </c>
      <c r="U2447" t="s">
        <v>2561</v>
      </c>
      <c r="V2447">
        <v>43363</v>
      </c>
    </row>
    <row r="2448" spans="1:22" ht="15.75" customHeight="1" x14ac:dyDescent="0.2">
      <c r="A2448">
        <v>43363.617231331024</v>
      </c>
      <c r="B2448" t="s">
        <v>22</v>
      </c>
      <c r="C2448" t="s">
        <v>4313</v>
      </c>
      <c r="D2448">
        <v>43</v>
      </c>
      <c r="E2448">
        <v>7</v>
      </c>
      <c r="F2448">
        <v>5</v>
      </c>
      <c r="G2448" s="4" t="s">
        <v>34</v>
      </c>
      <c r="H2448" t="s">
        <v>26</v>
      </c>
      <c r="I2448" t="s">
        <v>0</v>
      </c>
      <c r="K2448" t="s">
        <v>27</v>
      </c>
      <c r="L2448" t="s">
        <v>57</v>
      </c>
      <c r="M2448" t="s">
        <v>457</v>
      </c>
      <c r="N2448" t="s">
        <v>19</v>
      </c>
      <c r="O2448">
        <v>0</v>
      </c>
      <c r="P2448" t="s">
        <v>20</v>
      </c>
      <c r="Q2448" t="s">
        <v>21</v>
      </c>
      <c r="R2448" t="s">
        <v>2561</v>
      </c>
      <c r="S2448" t="s">
        <v>780</v>
      </c>
      <c r="U2448" t="s">
        <v>2561</v>
      </c>
      <c r="V2448">
        <v>43363</v>
      </c>
    </row>
    <row r="2449" spans="1:22" ht="15.75" customHeight="1" x14ac:dyDescent="0.2">
      <c r="A2449">
        <v>43363.657103483798</v>
      </c>
      <c r="B2449" t="s">
        <v>15</v>
      </c>
      <c r="C2449" t="s">
        <v>4314</v>
      </c>
      <c r="D2449">
        <v>67</v>
      </c>
      <c r="E2449">
        <v>132</v>
      </c>
      <c r="F2449">
        <v>5</v>
      </c>
      <c r="G2449" s="4" t="s">
        <v>34</v>
      </c>
      <c r="H2449" t="s">
        <v>26</v>
      </c>
      <c r="I2449" t="s">
        <v>0</v>
      </c>
      <c r="K2449" t="s">
        <v>27</v>
      </c>
      <c r="L2449" t="s">
        <v>57</v>
      </c>
      <c r="M2449" t="s">
        <v>457</v>
      </c>
      <c r="N2449" t="s">
        <v>19</v>
      </c>
      <c r="O2449">
        <v>0</v>
      </c>
      <c r="P2449" t="s">
        <v>20</v>
      </c>
      <c r="Q2449" t="s">
        <v>21</v>
      </c>
      <c r="R2449" t="s">
        <v>2561</v>
      </c>
      <c r="S2449" t="s">
        <v>780</v>
      </c>
      <c r="U2449" t="s">
        <v>2561</v>
      </c>
      <c r="V2449">
        <v>43363</v>
      </c>
    </row>
    <row r="2450" spans="1:22" ht="15.75" customHeight="1" x14ac:dyDescent="0.2">
      <c r="A2450">
        <v>43363.658120578708</v>
      </c>
      <c r="B2450" t="s">
        <v>36</v>
      </c>
      <c r="C2450" t="s">
        <v>4315</v>
      </c>
      <c r="D2450">
        <v>69</v>
      </c>
      <c r="E2450">
        <v>132</v>
      </c>
      <c r="F2450">
        <v>5</v>
      </c>
      <c r="G2450" s="4" t="s">
        <v>34</v>
      </c>
      <c r="H2450" t="s">
        <v>26</v>
      </c>
      <c r="I2450" t="s">
        <v>0</v>
      </c>
      <c r="K2450" t="s">
        <v>27</v>
      </c>
      <c r="L2450" t="s">
        <v>57</v>
      </c>
      <c r="M2450" t="s">
        <v>457</v>
      </c>
      <c r="N2450" t="s">
        <v>19</v>
      </c>
      <c r="O2450">
        <v>0</v>
      </c>
      <c r="P2450" t="s">
        <v>20</v>
      </c>
      <c r="Q2450" t="s">
        <v>21</v>
      </c>
      <c r="R2450" t="s">
        <v>2561</v>
      </c>
      <c r="S2450" t="s">
        <v>780</v>
      </c>
      <c r="U2450" t="s">
        <v>2561</v>
      </c>
      <c r="V2450">
        <v>43363</v>
      </c>
    </row>
    <row r="2451" spans="1:22" ht="15.75" customHeight="1" x14ac:dyDescent="0.2">
      <c r="A2451">
        <v>43363.659379259261</v>
      </c>
      <c r="B2451" t="s">
        <v>22</v>
      </c>
      <c r="C2451" t="s">
        <v>4316</v>
      </c>
      <c r="D2451">
        <v>34</v>
      </c>
      <c r="E2451">
        <v>132</v>
      </c>
      <c r="F2451">
        <v>5</v>
      </c>
      <c r="G2451" s="4" t="s">
        <v>34</v>
      </c>
      <c r="H2451" t="s">
        <v>26</v>
      </c>
      <c r="I2451" t="s">
        <v>0</v>
      </c>
      <c r="K2451" t="s">
        <v>27</v>
      </c>
      <c r="L2451" t="s">
        <v>57</v>
      </c>
      <c r="M2451" t="s">
        <v>457</v>
      </c>
      <c r="N2451" t="s">
        <v>19</v>
      </c>
      <c r="O2451">
        <v>0</v>
      </c>
      <c r="P2451" t="s">
        <v>20</v>
      </c>
      <c r="Q2451" t="s">
        <v>21</v>
      </c>
      <c r="R2451" t="s">
        <v>2561</v>
      </c>
      <c r="S2451" t="s">
        <v>780</v>
      </c>
      <c r="U2451" t="s">
        <v>2561</v>
      </c>
      <c r="V2451">
        <v>43360</v>
      </c>
    </row>
    <row r="2452" spans="1:22" ht="15.75" customHeight="1" x14ac:dyDescent="0.2">
      <c r="A2452">
        <v>43363.671729837966</v>
      </c>
      <c r="B2452" t="s">
        <v>15</v>
      </c>
      <c r="C2452" t="s">
        <v>4317</v>
      </c>
      <c r="D2452">
        <v>48</v>
      </c>
      <c r="E2452">
        <v>9</v>
      </c>
      <c r="F2452">
        <v>5</v>
      </c>
      <c r="G2452" s="4" t="s">
        <v>34</v>
      </c>
      <c r="H2452" t="s">
        <v>26</v>
      </c>
      <c r="I2452" t="s">
        <v>0</v>
      </c>
      <c r="K2452" t="s">
        <v>27</v>
      </c>
      <c r="L2452" t="s">
        <v>57</v>
      </c>
      <c r="M2452" t="s">
        <v>457</v>
      </c>
      <c r="N2452" t="s">
        <v>19</v>
      </c>
      <c r="O2452">
        <v>0</v>
      </c>
      <c r="P2452" t="s">
        <v>20</v>
      </c>
      <c r="Q2452" t="s">
        <v>21</v>
      </c>
      <c r="R2452" t="s">
        <v>2561</v>
      </c>
      <c r="S2452" t="s">
        <v>780</v>
      </c>
      <c r="U2452" t="s">
        <v>2561</v>
      </c>
      <c r="V2452">
        <v>43363</v>
      </c>
    </row>
    <row r="2453" spans="1:22" ht="15.75" customHeight="1" x14ac:dyDescent="0.2">
      <c r="A2453">
        <v>43363.672714247688</v>
      </c>
      <c r="B2453" t="s">
        <v>36</v>
      </c>
      <c r="C2453" t="s">
        <v>4318</v>
      </c>
      <c r="D2453">
        <v>45</v>
      </c>
      <c r="E2453">
        <v>9</v>
      </c>
      <c r="F2453">
        <v>4</v>
      </c>
      <c r="G2453" s="4" t="s">
        <v>34</v>
      </c>
      <c r="H2453" t="s">
        <v>26</v>
      </c>
      <c r="I2453" t="s">
        <v>0</v>
      </c>
      <c r="K2453" t="s">
        <v>27</v>
      </c>
      <c r="L2453" t="s">
        <v>57</v>
      </c>
      <c r="M2453" t="s">
        <v>457</v>
      </c>
      <c r="N2453" t="s">
        <v>19</v>
      </c>
      <c r="O2453">
        <v>0</v>
      </c>
      <c r="P2453" t="s">
        <v>20</v>
      </c>
      <c r="Q2453" t="s">
        <v>21</v>
      </c>
      <c r="R2453" t="s">
        <v>2561</v>
      </c>
      <c r="S2453" t="s">
        <v>780</v>
      </c>
      <c r="U2453" t="s">
        <v>2561</v>
      </c>
      <c r="V2453">
        <v>43363</v>
      </c>
    </row>
    <row r="2454" spans="1:22" ht="15.75" customHeight="1" x14ac:dyDescent="0.2">
      <c r="A2454">
        <v>43363.673621863425</v>
      </c>
      <c r="B2454" t="s">
        <v>15</v>
      </c>
      <c r="C2454" t="s">
        <v>4319</v>
      </c>
      <c r="D2454">
        <v>22</v>
      </c>
      <c r="E2454">
        <v>9</v>
      </c>
      <c r="F2454">
        <v>5</v>
      </c>
      <c r="G2454" s="4" t="s">
        <v>34</v>
      </c>
      <c r="H2454" t="s">
        <v>26</v>
      </c>
      <c r="I2454" t="s">
        <v>0</v>
      </c>
      <c r="K2454" t="s">
        <v>27</v>
      </c>
      <c r="L2454" t="s">
        <v>57</v>
      </c>
      <c r="M2454" t="s">
        <v>457</v>
      </c>
      <c r="N2454" t="s">
        <v>19</v>
      </c>
      <c r="O2454">
        <v>0</v>
      </c>
      <c r="P2454" t="s">
        <v>20</v>
      </c>
      <c r="Q2454" t="s">
        <v>21</v>
      </c>
      <c r="R2454" t="s">
        <v>2561</v>
      </c>
      <c r="S2454" t="s">
        <v>780</v>
      </c>
      <c r="U2454" t="s">
        <v>2561</v>
      </c>
      <c r="V2454">
        <v>43363</v>
      </c>
    </row>
    <row r="2455" spans="1:22" ht="15.75" customHeight="1" x14ac:dyDescent="0.2">
      <c r="A2455">
        <v>43364.412602025463</v>
      </c>
      <c r="B2455" t="s">
        <v>36</v>
      </c>
      <c r="C2455" t="s">
        <v>4320</v>
      </c>
      <c r="D2455">
        <v>59</v>
      </c>
      <c r="E2455" t="s">
        <v>2067</v>
      </c>
      <c r="F2455">
        <v>2</v>
      </c>
      <c r="G2455" t="s">
        <v>70</v>
      </c>
      <c r="H2455" t="s">
        <v>26</v>
      </c>
      <c r="I2455" t="s">
        <v>0</v>
      </c>
      <c r="K2455" t="s">
        <v>145</v>
      </c>
      <c r="L2455" t="s">
        <v>57</v>
      </c>
      <c r="M2455" t="s">
        <v>457</v>
      </c>
      <c r="N2455" t="s">
        <v>19</v>
      </c>
      <c r="O2455">
        <v>0</v>
      </c>
      <c r="P2455" t="s">
        <v>71</v>
      </c>
      <c r="Q2455" t="s">
        <v>21</v>
      </c>
      <c r="R2455" t="s">
        <v>4321</v>
      </c>
      <c r="U2455" t="s">
        <v>4322</v>
      </c>
      <c r="V2455">
        <v>43364</v>
      </c>
    </row>
    <row r="2456" spans="1:22" ht="15.75" customHeight="1" x14ac:dyDescent="0.2">
      <c r="A2456">
        <v>43364.413366412038</v>
      </c>
      <c r="B2456" t="s">
        <v>36</v>
      </c>
      <c r="C2456" t="s">
        <v>4320</v>
      </c>
      <c r="D2456">
        <v>59</v>
      </c>
      <c r="E2456" t="s">
        <v>2067</v>
      </c>
      <c r="F2456">
        <v>2</v>
      </c>
      <c r="G2456" t="s">
        <v>70</v>
      </c>
      <c r="H2456" t="s">
        <v>26</v>
      </c>
      <c r="I2456" t="s">
        <v>0</v>
      </c>
      <c r="K2456" t="s">
        <v>145</v>
      </c>
      <c r="L2456" t="s">
        <v>57</v>
      </c>
      <c r="M2456" t="s">
        <v>457</v>
      </c>
      <c r="N2456" t="s">
        <v>19</v>
      </c>
      <c r="O2456">
        <v>0</v>
      </c>
      <c r="P2456" t="s">
        <v>71</v>
      </c>
      <c r="Q2456" t="s">
        <v>21</v>
      </c>
      <c r="R2456" t="s">
        <v>4321</v>
      </c>
      <c r="U2456" t="s">
        <v>4322</v>
      </c>
      <c r="V2456">
        <v>43364</v>
      </c>
    </row>
    <row r="2457" spans="1:22" ht="15.75" customHeight="1" x14ac:dyDescent="0.2">
      <c r="A2457">
        <v>43364.581877581018</v>
      </c>
      <c r="B2457" t="s">
        <v>15</v>
      </c>
      <c r="C2457" t="s">
        <v>4323</v>
      </c>
      <c r="D2457">
        <v>65</v>
      </c>
      <c r="E2457" t="s">
        <v>2554</v>
      </c>
      <c r="F2457">
        <v>5</v>
      </c>
      <c r="G2457" s="4" t="s">
        <v>34</v>
      </c>
      <c r="H2457" t="s">
        <v>26</v>
      </c>
      <c r="I2457" t="s">
        <v>0</v>
      </c>
      <c r="K2457" t="s">
        <v>27</v>
      </c>
      <c r="L2457" t="s">
        <v>28</v>
      </c>
      <c r="M2457" t="s">
        <v>94</v>
      </c>
      <c r="N2457" t="s">
        <v>39</v>
      </c>
      <c r="O2457">
        <v>500</v>
      </c>
      <c r="P2457" t="s">
        <v>20</v>
      </c>
      <c r="Q2457" t="s">
        <v>21</v>
      </c>
      <c r="R2457" t="s">
        <v>2561</v>
      </c>
      <c r="S2457" t="s">
        <v>780</v>
      </c>
      <c r="U2457" t="s">
        <v>2561</v>
      </c>
      <c r="V2457">
        <v>43364</v>
      </c>
    </row>
    <row r="2458" spans="1:22" ht="15.75" customHeight="1" x14ac:dyDescent="0.2">
      <c r="A2458">
        <v>43364.58306394676</v>
      </c>
      <c r="B2458" t="s">
        <v>36</v>
      </c>
      <c r="C2458" t="s">
        <v>4324</v>
      </c>
      <c r="D2458">
        <v>59</v>
      </c>
      <c r="E2458" t="s">
        <v>2554</v>
      </c>
      <c r="F2458">
        <v>5</v>
      </c>
      <c r="G2458" s="4" t="s">
        <v>34</v>
      </c>
      <c r="H2458" t="s">
        <v>26</v>
      </c>
      <c r="I2458" t="s">
        <v>0</v>
      </c>
      <c r="K2458" t="s">
        <v>27</v>
      </c>
      <c r="L2458" t="s">
        <v>57</v>
      </c>
      <c r="M2458" t="s">
        <v>457</v>
      </c>
      <c r="N2458" t="s">
        <v>19</v>
      </c>
      <c r="O2458">
        <v>0</v>
      </c>
      <c r="P2458" t="s">
        <v>20</v>
      </c>
      <c r="Q2458" t="s">
        <v>21</v>
      </c>
      <c r="R2458" t="s">
        <v>2561</v>
      </c>
      <c r="S2458" t="s">
        <v>780</v>
      </c>
      <c r="U2458" t="s">
        <v>2561</v>
      </c>
      <c r="V2458">
        <v>43364</v>
      </c>
    </row>
    <row r="2459" spans="1:22" ht="15.75" customHeight="1" x14ac:dyDescent="0.2">
      <c r="A2459">
        <v>43364.587899861115</v>
      </c>
      <c r="B2459" t="s">
        <v>22</v>
      </c>
      <c r="C2459" t="s">
        <v>4325</v>
      </c>
      <c r="D2459">
        <v>38</v>
      </c>
      <c r="E2459" t="s">
        <v>2554</v>
      </c>
      <c r="F2459">
        <v>5</v>
      </c>
      <c r="G2459" s="4" t="s">
        <v>34</v>
      </c>
      <c r="H2459" t="s">
        <v>26</v>
      </c>
      <c r="I2459" t="s">
        <v>0</v>
      </c>
      <c r="K2459" t="s">
        <v>27</v>
      </c>
      <c r="L2459" t="s">
        <v>57</v>
      </c>
      <c r="M2459" t="s">
        <v>457</v>
      </c>
      <c r="N2459" t="s">
        <v>19</v>
      </c>
      <c r="O2459">
        <v>0</v>
      </c>
      <c r="P2459" t="s">
        <v>20</v>
      </c>
      <c r="Q2459" t="s">
        <v>21</v>
      </c>
      <c r="R2459" t="s">
        <v>2561</v>
      </c>
      <c r="S2459" t="s">
        <v>780</v>
      </c>
      <c r="U2459" t="s">
        <v>2561</v>
      </c>
      <c r="V2459">
        <v>43364</v>
      </c>
    </row>
    <row r="2460" spans="1:22" ht="15.75" customHeight="1" x14ac:dyDescent="0.2">
      <c r="A2460">
        <v>43364.589893564815</v>
      </c>
      <c r="B2460" t="s">
        <v>15</v>
      </c>
      <c r="C2460" t="s">
        <v>4326</v>
      </c>
      <c r="D2460">
        <v>62</v>
      </c>
      <c r="E2460" t="s">
        <v>2220</v>
      </c>
      <c r="F2460">
        <v>5</v>
      </c>
      <c r="G2460" s="4" t="s">
        <v>34</v>
      </c>
      <c r="H2460" t="s">
        <v>26</v>
      </c>
      <c r="I2460" t="s">
        <v>0</v>
      </c>
      <c r="K2460" t="s">
        <v>27</v>
      </c>
      <c r="L2460" t="s">
        <v>57</v>
      </c>
      <c r="M2460" t="s">
        <v>457</v>
      </c>
      <c r="N2460" t="s">
        <v>19</v>
      </c>
      <c r="O2460">
        <v>0</v>
      </c>
      <c r="P2460" t="s">
        <v>20</v>
      </c>
      <c r="Q2460" t="s">
        <v>21</v>
      </c>
      <c r="R2460" t="s">
        <v>2561</v>
      </c>
      <c r="S2460" t="s">
        <v>780</v>
      </c>
      <c r="U2460" t="s">
        <v>2561</v>
      </c>
      <c r="V2460">
        <v>43364</v>
      </c>
    </row>
    <row r="2461" spans="1:22" ht="15.75" customHeight="1" x14ac:dyDescent="0.2">
      <c r="A2461">
        <v>43364.592170428237</v>
      </c>
      <c r="B2461" t="s">
        <v>36</v>
      </c>
      <c r="C2461" t="s">
        <v>4327</v>
      </c>
      <c r="D2461">
        <v>60</v>
      </c>
      <c r="E2461" t="s">
        <v>2220</v>
      </c>
      <c r="F2461">
        <v>5</v>
      </c>
      <c r="G2461" s="4" t="s">
        <v>34</v>
      </c>
      <c r="H2461" t="s">
        <v>26</v>
      </c>
      <c r="I2461" t="s">
        <v>0</v>
      </c>
      <c r="K2461" t="s">
        <v>27</v>
      </c>
      <c r="L2461" t="s">
        <v>57</v>
      </c>
      <c r="M2461" t="s">
        <v>457</v>
      </c>
      <c r="N2461" t="s">
        <v>19</v>
      </c>
      <c r="O2461">
        <v>0</v>
      </c>
      <c r="P2461" t="s">
        <v>20</v>
      </c>
      <c r="Q2461" t="s">
        <v>21</v>
      </c>
      <c r="R2461" t="s">
        <v>2561</v>
      </c>
      <c r="S2461" t="s">
        <v>780</v>
      </c>
      <c r="U2461" t="s">
        <v>2561</v>
      </c>
      <c r="V2461">
        <v>43364</v>
      </c>
    </row>
    <row r="2462" spans="1:22" ht="15.75" customHeight="1" x14ac:dyDescent="0.2">
      <c r="A2462">
        <v>43364.594267048611</v>
      </c>
      <c r="B2462" t="s">
        <v>22</v>
      </c>
      <c r="C2462" t="s">
        <v>4328</v>
      </c>
      <c r="D2462">
        <v>37</v>
      </c>
      <c r="E2462" t="s">
        <v>2220</v>
      </c>
      <c r="F2462">
        <v>5</v>
      </c>
      <c r="G2462" s="4" t="s">
        <v>34</v>
      </c>
      <c r="H2462" t="s">
        <v>26</v>
      </c>
      <c r="I2462" t="s">
        <v>0</v>
      </c>
      <c r="K2462" t="s">
        <v>27</v>
      </c>
      <c r="L2462" t="s">
        <v>57</v>
      </c>
      <c r="M2462" t="s">
        <v>457</v>
      </c>
      <c r="N2462" t="s">
        <v>19</v>
      </c>
      <c r="O2462">
        <v>0</v>
      </c>
      <c r="P2462" t="s">
        <v>20</v>
      </c>
      <c r="Q2462" t="s">
        <v>21</v>
      </c>
      <c r="R2462" t="s">
        <v>2561</v>
      </c>
      <c r="S2462" t="s">
        <v>780</v>
      </c>
      <c r="U2462" t="s">
        <v>2561</v>
      </c>
      <c r="V2462">
        <v>43364</v>
      </c>
    </row>
    <row r="2463" spans="1:22" ht="15.75" customHeight="1" x14ac:dyDescent="0.2">
      <c r="A2463">
        <v>43367.646805868055</v>
      </c>
      <c r="B2463" t="s">
        <v>15</v>
      </c>
      <c r="C2463" t="s">
        <v>4329</v>
      </c>
      <c r="D2463">
        <v>49</v>
      </c>
      <c r="E2463" t="s">
        <v>382</v>
      </c>
      <c r="F2463">
        <v>5</v>
      </c>
      <c r="G2463" s="4" t="s">
        <v>34</v>
      </c>
      <c r="H2463" t="s">
        <v>26</v>
      </c>
      <c r="I2463" t="s">
        <v>0</v>
      </c>
      <c r="K2463" t="s">
        <v>27</v>
      </c>
      <c r="L2463" t="s">
        <v>17</v>
      </c>
      <c r="M2463" t="s">
        <v>289</v>
      </c>
      <c r="N2463" t="s">
        <v>19</v>
      </c>
      <c r="O2463">
        <v>0</v>
      </c>
      <c r="P2463" t="s">
        <v>20</v>
      </c>
      <c r="Q2463" t="s">
        <v>21</v>
      </c>
      <c r="R2463" t="s">
        <v>2561</v>
      </c>
      <c r="S2463" t="s">
        <v>780</v>
      </c>
      <c r="U2463" t="s">
        <v>4330</v>
      </c>
      <c r="V2463">
        <v>43367</v>
      </c>
    </row>
    <row r="2464" spans="1:22" ht="15.75" customHeight="1" x14ac:dyDescent="0.2">
      <c r="A2464">
        <v>43367.648310289354</v>
      </c>
      <c r="B2464" t="s">
        <v>15</v>
      </c>
      <c r="C2464" t="s">
        <v>4331</v>
      </c>
      <c r="D2464">
        <v>26</v>
      </c>
      <c r="E2464" t="s">
        <v>382</v>
      </c>
      <c r="F2464">
        <v>5</v>
      </c>
      <c r="G2464" s="4" t="s">
        <v>34</v>
      </c>
      <c r="H2464" t="s">
        <v>26</v>
      </c>
      <c r="I2464" t="s">
        <v>0</v>
      </c>
      <c r="K2464" t="s">
        <v>27</v>
      </c>
      <c r="L2464" t="s">
        <v>57</v>
      </c>
      <c r="M2464" t="s">
        <v>457</v>
      </c>
      <c r="N2464" t="s">
        <v>19</v>
      </c>
      <c r="O2464">
        <v>0</v>
      </c>
      <c r="P2464" t="s">
        <v>20</v>
      </c>
      <c r="Q2464" t="s">
        <v>21</v>
      </c>
      <c r="R2464" t="s">
        <v>2561</v>
      </c>
      <c r="S2464" t="s">
        <v>780</v>
      </c>
      <c r="U2464" t="s">
        <v>2561</v>
      </c>
      <c r="V2464">
        <v>43367</v>
      </c>
    </row>
    <row r="2465" spans="1:22" ht="15.75" customHeight="1" x14ac:dyDescent="0.2">
      <c r="A2465">
        <v>43367.650494386573</v>
      </c>
      <c r="B2465" t="s">
        <v>36</v>
      </c>
      <c r="C2465" t="s">
        <v>4332</v>
      </c>
      <c r="D2465">
        <v>52</v>
      </c>
      <c r="E2465" t="s">
        <v>623</v>
      </c>
      <c r="F2465">
        <v>5</v>
      </c>
      <c r="G2465" s="4" t="s">
        <v>34</v>
      </c>
      <c r="H2465" t="s">
        <v>26</v>
      </c>
      <c r="I2465" t="s">
        <v>0</v>
      </c>
      <c r="K2465" t="s">
        <v>27</v>
      </c>
      <c r="L2465" t="s">
        <v>57</v>
      </c>
      <c r="M2465" t="s">
        <v>457</v>
      </c>
      <c r="N2465" t="s">
        <v>19</v>
      </c>
      <c r="O2465">
        <v>0</v>
      </c>
      <c r="P2465" t="s">
        <v>20</v>
      </c>
      <c r="Q2465" t="s">
        <v>21</v>
      </c>
      <c r="R2465" t="s">
        <v>2561</v>
      </c>
      <c r="S2465" t="s">
        <v>780</v>
      </c>
      <c r="U2465" t="s">
        <v>2561</v>
      </c>
      <c r="V2465">
        <v>43367</v>
      </c>
    </row>
    <row r="2466" spans="1:22" ht="15.75" customHeight="1" x14ac:dyDescent="0.2">
      <c r="A2466">
        <v>43367.652204999999</v>
      </c>
      <c r="B2466" t="s">
        <v>1567</v>
      </c>
      <c r="C2466" t="s">
        <v>4333</v>
      </c>
      <c r="D2466">
        <v>73</v>
      </c>
      <c r="E2466" t="s">
        <v>623</v>
      </c>
      <c r="F2466">
        <v>5</v>
      </c>
      <c r="G2466" s="4" t="s">
        <v>34</v>
      </c>
      <c r="H2466" t="s">
        <v>26</v>
      </c>
      <c r="I2466" t="s">
        <v>0</v>
      </c>
      <c r="K2466" t="s">
        <v>27</v>
      </c>
      <c r="L2466" t="s">
        <v>28</v>
      </c>
      <c r="M2466" t="s">
        <v>18</v>
      </c>
      <c r="N2466" t="s">
        <v>39</v>
      </c>
      <c r="O2466">
        <v>1500</v>
      </c>
      <c r="P2466" t="s">
        <v>20</v>
      </c>
      <c r="Q2466" t="s">
        <v>21</v>
      </c>
      <c r="R2466" t="s">
        <v>2561</v>
      </c>
      <c r="S2466" t="s">
        <v>780</v>
      </c>
      <c r="U2466" t="s">
        <v>2561</v>
      </c>
      <c r="V2466">
        <v>43367</v>
      </c>
    </row>
    <row r="2467" spans="1:22" ht="15.75" customHeight="1" x14ac:dyDescent="0.2">
      <c r="A2467">
        <v>43367.65365576389</v>
      </c>
      <c r="B2467" t="s">
        <v>22</v>
      </c>
      <c r="C2467" t="s">
        <v>4334</v>
      </c>
      <c r="D2467">
        <v>23</v>
      </c>
      <c r="E2467" t="s">
        <v>623</v>
      </c>
      <c r="F2467">
        <v>5</v>
      </c>
      <c r="G2467" s="4" t="s">
        <v>34</v>
      </c>
      <c r="H2467" t="s">
        <v>26</v>
      </c>
      <c r="I2467" t="s">
        <v>0</v>
      </c>
      <c r="K2467" t="s">
        <v>27</v>
      </c>
      <c r="L2467" t="s">
        <v>57</v>
      </c>
      <c r="M2467" t="s">
        <v>457</v>
      </c>
      <c r="N2467" t="s">
        <v>19</v>
      </c>
      <c r="O2467">
        <v>0</v>
      </c>
      <c r="P2467" t="s">
        <v>20</v>
      </c>
      <c r="Q2467" t="s">
        <v>21</v>
      </c>
      <c r="R2467" t="s">
        <v>2561</v>
      </c>
      <c r="S2467" t="s">
        <v>780</v>
      </c>
      <c r="U2467" t="s">
        <v>2561</v>
      </c>
      <c r="V2467">
        <v>43367</v>
      </c>
    </row>
    <row r="2468" spans="1:22" ht="15.75" customHeight="1" x14ac:dyDescent="0.2">
      <c r="A2468">
        <v>43367.654813506946</v>
      </c>
      <c r="B2468" t="s">
        <v>22</v>
      </c>
      <c r="C2468" t="s">
        <v>4335</v>
      </c>
      <c r="D2468">
        <v>26</v>
      </c>
      <c r="E2468" t="s">
        <v>623</v>
      </c>
      <c r="F2468">
        <v>5</v>
      </c>
      <c r="G2468" s="4" t="s">
        <v>34</v>
      </c>
      <c r="H2468" t="s">
        <v>26</v>
      </c>
      <c r="I2468" t="s">
        <v>0</v>
      </c>
      <c r="K2468" t="s">
        <v>27</v>
      </c>
      <c r="L2468" t="s">
        <v>57</v>
      </c>
      <c r="M2468" t="s">
        <v>457</v>
      </c>
      <c r="N2468" t="s">
        <v>19</v>
      </c>
      <c r="O2468">
        <v>0</v>
      </c>
      <c r="P2468" t="s">
        <v>20</v>
      </c>
      <c r="Q2468" t="s">
        <v>21</v>
      </c>
      <c r="R2468" t="s">
        <v>2561</v>
      </c>
      <c r="S2468" t="s">
        <v>780</v>
      </c>
      <c r="U2468" t="s">
        <v>2561</v>
      </c>
      <c r="V2468">
        <v>43367</v>
      </c>
    </row>
    <row r="2469" spans="1:22" ht="15.75" customHeight="1" x14ac:dyDescent="0.2">
      <c r="A2469">
        <v>43367.656685497685</v>
      </c>
      <c r="B2469" t="s">
        <v>36</v>
      </c>
      <c r="C2469" t="s">
        <v>4336</v>
      </c>
      <c r="D2469">
        <v>81</v>
      </c>
      <c r="E2469" t="s">
        <v>623</v>
      </c>
      <c r="F2469">
        <v>5</v>
      </c>
      <c r="G2469" s="4" t="s">
        <v>34</v>
      </c>
      <c r="H2469" t="s">
        <v>26</v>
      </c>
      <c r="I2469" t="s">
        <v>0</v>
      </c>
      <c r="K2469" t="s">
        <v>27</v>
      </c>
      <c r="L2469" t="s">
        <v>57</v>
      </c>
      <c r="M2469" t="s">
        <v>457</v>
      </c>
      <c r="N2469" t="s">
        <v>19</v>
      </c>
      <c r="O2469">
        <v>0</v>
      </c>
      <c r="P2469" t="s">
        <v>20</v>
      </c>
      <c r="Q2469" t="s">
        <v>21</v>
      </c>
      <c r="R2469" t="s">
        <v>2561</v>
      </c>
      <c r="S2469" t="s">
        <v>780</v>
      </c>
      <c r="U2469" t="s">
        <v>2561</v>
      </c>
      <c r="V2469">
        <v>43367</v>
      </c>
    </row>
    <row r="2470" spans="1:22" ht="15.75" customHeight="1" x14ac:dyDescent="0.2">
      <c r="A2470">
        <v>43367.661268900461</v>
      </c>
      <c r="B2470" t="s">
        <v>15</v>
      </c>
      <c r="C2470" t="s">
        <v>4337</v>
      </c>
      <c r="D2470">
        <v>37</v>
      </c>
      <c r="E2470" t="s">
        <v>1388</v>
      </c>
      <c r="F2470">
        <v>5</v>
      </c>
      <c r="G2470" s="4" t="s">
        <v>34</v>
      </c>
      <c r="H2470" t="s">
        <v>26</v>
      </c>
      <c r="I2470" t="s">
        <v>0</v>
      </c>
      <c r="K2470" t="s">
        <v>27</v>
      </c>
      <c r="L2470" t="s">
        <v>57</v>
      </c>
      <c r="M2470" t="s">
        <v>457</v>
      </c>
      <c r="N2470" t="s">
        <v>19</v>
      </c>
      <c r="O2470">
        <v>0</v>
      </c>
      <c r="P2470" t="s">
        <v>20</v>
      </c>
      <c r="Q2470" t="s">
        <v>21</v>
      </c>
      <c r="R2470" t="s">
        <v>2561</v>
      </c>
      <c r="S2470" t="s">
        <v>780</v>
      </c>
      <c r="U2470" t="s">
        <v>2561</v>
      </c>
      <c r="V2470">
        <v>43367</v>
      </c>
    </row>
    <row r="2471" spans="1:22" ht="15.75" customHeight="1" x14ac:dyDescent="0.2">
      <c r="A2471">
        <v>43368.50052483796</v>
      </c>
      <c r="B2471" t="s">
        <v>15</v>
      </c>
      <c r="C2471" t="s">
        <v>4338</v>
      </c>
      <c r="D2471">
        <v>59</v>
      </c>
      <c r="E2471">
        <v>10</v>
      </c>
      <c r="F2471">
        <v>5</v>
      </c>
      <c r="G2471" s="4" t="s">
        <v>34</v>
      </c>
      <c r="H2471" t="s">
        <v>26</v>
      </c>
      <c r="I2471" t="s">
        <v>0</v>
      </c>
      <c r="K2471" t="s">
        <v>27</v>
      </c>
      <c r="L2471" t="s">
        <v>57</v>
      </c>
      <c r="M2471" t="s">
        <v>457</v>
      </c>
      <c r="N2471" t="s">
        <v>19</v>
      </c>
      <c r="O2471">
        <v>0</v>
      </c>
      <c r="P2471" t="s">
        <v>20</v>
      </c>
      <c r="Q2471" t="s">
        <v>21</v>
      </c>
      <c r="R2471" t="s">
        <v>2561</v>
      </c>
      <c r="S2471" t="s">
        <v>780</v>
      </c>
      <c r="U2471" t="s">
        <v>2561</v>
      </c>
      <c r="V2471">
        <v>43368</v>
      </c>
    </row>
    <row r="2472" spans="1:22" ht="15.75" customHeight="1" x14ac:dyDescent="0.2">
      <c r="A2472">
        <v>43368.501786631939</v>
      </c>
      <c r="B2472" t="s">
        <v>15</v>
      </c>
      <c r="C2472" t="s">
        <v>4339</v>
      </c>
      <c r="D2472">
        <v>35</v>
      </c>
      <c r="E2472">
        <v>10</v>
      </c>
      <c r="F2472">
        <v>5</v>
      </c>
      <c r="G2472" s="4" t="s">
        <v>34</v>
      </c>
      <c r="H2472" t="s">
        <v>26</v>
      </c>
      <c r="I2472" t="s">
        <v>0</v>
      </c>
      <c r="K2472" t="s">
        <v>27</v>
      </c>
      <c r="L2472" t="s">
        <v>57</v>
      </c>
      <c r="M2472" t="s">
        <v>457</v>
      </c>
      <c r="N2472" t="s">
        <v>19</v>
      </c>
      <c r="O2472">
        <v>0</v>
      </c>
      <c r="P2472" t="s">
        <v>20</v>
      </c>
      <c r="Q2472" t="s">
        <v>21</v>
      </c>
      <c r="R2472" t="s">
        <v>2561</v>
      </c>
      <c r="S2472" t="s">
        <v>780</v>
      </c>
      <c r="U2472" t="s">
        <v>2561</v>
      </c>
      <c r="V2472">
        <v>43368</v>
      </c>
    </row>
    <row r="2473" spans="1:22" ht="15.75" customHeight="1" x14ac:dyDescent="0.2">
      <c r="A2473">
        <v>43368.502718217591</v>
      </c>
      <c r="B2473" t="s">
        <v>15</v>
      </c>
      <c r="C2473" t="s">
        <v>4340</v>
      </c>
      <c r="D2473">
        <v>32</v>
      </c>
      <c r="E2473">
        <v>10</v>
      </c>
      <c r="F2473">
        <v>5</v>
      </c>
      <c r="G2473" s="4" t="s">
        <v>34</v>
      </c>
      <c r="H2473" t="s">
        <v>26</v>
      </c>
      <c r="I2473" t="s">
        <v>0</v>
      </c>
      <c r="K2473" t="s">
        <v>27</v>
      </c>
      <c r="L2473" t="s">
        <v>57</v>
      </c>
      <c r="M2473" t="s">
        <v>457</v>
      </c>
      <c r="N2473" t="s">
        <v>19</v>
      </c>
      <c r="O2473">
        <v>0</v>
      </c>
      <c r="P2473" t="s">
        <v>20</v>
      </c>
      <c r="Q2473" t="s">
        <v>21</v>
      </c>
      <c r="R2473" t="s">
        <v>2561</v>
      </c>
      <c r="S2473" t="s">
        <v>780</v>
      </c>
      <c r="U2473" t="s">
        <v>2561</v>
      </c>
      <c r="V2473">
        <v>43368</v>
      </c>
    </row>
    <row r="2474" spans="1:22" ht="15.75" customHeight="1" x14ac:dyDescent="0.2">
      <c r="A2474">
        <v>43368.503811979172</v>
      </c>
      <c r="B2474" t="s">
        <v>36</v>
      </c>
      <c r="C2474" t="s">
        <v>4341</v>
      </c>
      <c r="D2474">
        <v>34</v>
      </c>
      <c r="E2474">
        <v>10</v>
      </c>
      <c r="F2474">
        <v>5</v>
      </c>
      <c r="G2474" s="4" t="s">
        <v>34</v>
      </c>
      <c r="H2474" t="s">
        <v>26</v>
      </c>
      <c r="I2474" t="s">
        <v>0</v>
      </c>
      <c r="K2474" t="s">
        <v>27</v>
      </c>
      <c r="L2474" t="s">
        <v>57</v>
      </c>
      <c r="M2474" t="s">
        <v>457</v>
      </c>
      <c r="N2474" t="s">
        <v>19</v>
      </c>
      <c r="O2474">
        <v>0</v>
      </c>
      <c r="P2474" t="s">
        <v>20</v>
      </c>
      <c r="Q2474" t="s">
        <v>21</v>
      </c>
      <c r="R2474" t="s">
        <v>2561</v>
      </c>
      <c r="S2474" t="s">
        <v>780</v>
      </c>
      <c r="U2474" t="s">
        <v>2561</v>
      </c>
      <c r="V2474">
        <v>43368</v>
      </c>
    </row>
    <row r="2475" spans="1:22" ht="15.75" customHeight="1" x14ac:dyDescent="0.2">
      <c r="A2475">
        <v>43368.504890208336</v>
      </c>
      <c r="B2475" t="s">
        <v>36</v>
      </c>
      <c r="C2475" t="s">
        <v>4342</v>
      </c>
      <c r="D2475">
        <v>97</v>
      </c>
      <c r="E2475">
        <v>10</v>
      </c>
      <c r="F2475">
        <v>5</v>
      </c>
      <c r="G2475" s="4" t="s">
        <v>34</v>
      </c>
      <c r="H2475" t="s">
        <v>26</v>
      </c>
      <c r="I2475" t="s">
        <v>0</v>
      </c>
      <c r="K2475" t="s">
        <v>27</v>
      </c>
      <c r="L2475" t="s">
        <v>57</v>
      </c>
      <c r="M2475" t="s">
        <v>457</v>
      </c>
      <c r="N2475" t="s">
        <v>19</v>
      </c>
      <c r="O2475">
        <v>0</v>
      </c>
      <c r="P2475" t="s">
        <v>20</v>
      </c>
      <c r="Q2475" t="s">
        <v>21</v>
      </c>
      <c r="R2475" t="s">
        <v>2561</v>
      </c>
      <c r="S2475" t="s">
        <v>780</v>
      </c>
      <c r="U2475" t="s">
        <v>2561</v>
      </c>
      <c r="V2475">
        <v>43368</v>
      </c>
    </row>
    <row r="2476" spans="1:22" ht="15.75" customHeight="1" x14ac:dyDescent="0.2">
      <c r="A2476">
        <v>43368.643050370374</v>
      </c>
      <c r="B2476" t="s">
        <v>15</v>
      </c>
      <c r="C2476" t="s">
        <v>4343</v>
      </c>
      <c r="D2476">
        <v>47</v>
      </c>
      <c r="E2476">
        <v>126</v>
      </c>
      <c r="F2476">
        <v>5</v>
      </c>
      <c r="G2476" s="4" t="s">
        <v>34</v>
      </c>
      <c r="H2476" t="s">
        <v>26</v>
      </c>
      <c r="I2476" t="s">
        <v>0</v>
      </c>
      <c r="K2476" t="s">
        <v>27</v>
      </c>
      <c r="L2476" t="s">
        <v>28</v>
      </c>
      <c r="M2476" t="s">
        <v>18</v>
      </c>
      <c r="N2476" t="s">
        <v>39</v>
      </c>
      <c r="O2476">
        <v>2000</v>
      </c>
      <c r="P2476" t="s">
        <v>20</v>
      </c>
      <c r="Q2476" t="s">
        <v>21</v>
      </c>
      <c r="R2476" t="s">
        <v>2561</v>
      </c>
      <c r="S2476" t="s">
        <v>780</v>
      </c>
      <c r="U2476" t="s">
        <v>2561</v>
      </c>
      <c r="V2476">
        <v>43368</v>
      </c>
    </row>
    <row r="2477" spans="1:22" ht="15.75" customHeight="1" x14ac:dyDescent="0.2">
      <c r="A2477">
        <v>43368.644201296294</v>
      </c>
      <c r="B2477" t="s">
        <v>36</v>
      </c>
      <c r="C2477" t="s">
        <v>4344</v>
      </c>
      <c r="D2477">
        <v>37</v>
      </c>
      <c r="E2477">
        <v>126</v>
      </c>
      <c r="F2477">
        <v>5</v>
      </c>
      <c r="G2477" s="4" t="s">
        <v>34</v>
      </c>
      <c r="H2477" t="s">
        <v>26</v>
      </c>
      <c r="I2477" t="s">
        <v>0</v>
      </c>
      <c r="K2477" t="s">
        <v>27</v>
      </c>
      <c r="L2477" t="s">
        <v>57</v>
      </c>
      <c r="M2477" t="s">
        <v>457</v>
      </c>
      <c r="N2477" t="s">
        <v>19</v>
      </c>
      <c r="O2477">
        <v>0</v>
      </c>
      <c r="P2477" t="s">
        <v>20</v>
      </c>
      <c r="Q2477" t="s">
        <v>21</v>
      </c>
      <c r="R2477" t="s">
        <v>2561</v>
      </c>
      <c r="S2477" t="s">
        <v>780</v>
      </c>
      <c r="U2477" t="s">
        <v>2561</v>
      </c>
      <c r="V2477">
        <v>43368</v>
      </c>
    </row>
    <row r="2478" spans="1:22" ht="15.75" customHeight="1" x14ac:dyDescent="0.2">
      <c r="A2478">
        <v>43368.645640497685</v>
      </c>
      <c r="B2478" t="s">
        <v>22</v>
      </c>
      <c r="C2478" t="s">
        <v>4345</v>
      </c>
      <c r="D2478">
        <v>27</v>
      </c>
      <c r="E2478">
        <v>126</v>
      </c>
      <c r="F2478">
        <v>5</v>
      </c>
      <c r="G2478" s="4" t="s">
        <v>34</v>
      </c>
      <c r="H2478" t="s">
        <v>26</v>
      </c>
      <c r="I2478" t="s">
        <v>0</v>
      </c>
      <c r="K2478" t="s">
        <v>27</v>
      </c>
      <c r="L2478" t="s">
        <v>57</v>
      </c>
      <c r="M2478" t="s">
        <v>457</v>
      </c>
      <c r="N2478" t="s">
        <v>19</v>
      </c>
      <c r="O2478">
        <v>0</v>
      </c>
      <c r="P2478" t="s">
        <v>20</v>
      </c>
      <c r="Q2478" t="s">
        <v>21</v>
      </c>
      <c r="R2478" t="s">
        <v>2561</v>
      </c>
      <c r="S2478" t="s">
        <v>780</v>
      </c>
      <c r="U2478" t="s">
        <v>2561</v>
      </c>
      <c r="V2478">
        <v>43368</v>
      </c>
    </row>
    <row r="2479" spans="1:22" ht="15.75" customHeight="1" x14ac:dyDescent="0.2">
      <c r="A2479">
        <v>43368.648132997681</v>
      </c>
      <c r="B2479" t="s">
        <v>22</v>
      </c>
      <c r="C2479" t="s">
        <v>4346</v>
      </c>
      <c r="D2479">
        <v>26</v>
      </c>
      <c r="E2479">
        <v>126</v>
      </c>
      <c r="F2479">
        <v>5</v>
      </c>
      <c r="G2479" s="4" t="s">
        <v>34</v>
      </c>
      <c r="H2479" t="s">
        <v>26</v>
      </c>
      <c r="I2479" t="s">
        <v>0</v>
      </c>
      <c r="K2479" t="s">
        <v>27</v>
      </c>
      <c r="L2479" t="s">
        <v>57</v>
      </c>
      <c r="M2479" t="s">
        <v>457</v>
      </c>
      <c r="N2479" t="s">
        <v>19</v>
      </c>
      <c r="O2479">
        <v>0</v>
      </c>
      <c r="P2479" t="s">
        <v>20</v>
      </c>
      <c r="Q2479" t="s">
        <v>21</v>
      </c>
      <c r="R2479" t="s">
        <v>2561</v>
      </c>
      <c r="S2479" t="s">
        <v>780</v>
      </c>
      <c r="U2479" t="s">
        <v>2561</v>
      </c>
      <c r="V2479">
        <v>43368</v>
      </c>
    </row>
    <row r="2480" spans="1:22" ht="15.75" customHeight="1" x14ac:dyDescent="0.2">
      <c r="A2480">
        <v>43368.687634606482</v>
      </c>
      <c r="B2480" t="s">
        <v>15</v>
      </c>
      <c r="C2480" t="s">
        <v>4347</v>
      </c>
      <c r="D2480">
        <v>58</v>
      </c>
      <c r="E2480">
        <v>62</v>
      </c>
      <c r="F2480">
        <v>5</v>
      </c>
      <c r="G2480" s="4" t="s">
        <v>34</v>
      </c>
      <c r="H2480" t="s">
        <v>26</v>
      </c>
      <c r="I2480" t="s">
        <v>0</v>
      </c>
      <c r="K2480" t="s">
        <v>27</v>
      </c>
      <c r="L2480" t="s">
        <v>57</v>
      </c>
      <c r="M2480" t="s">
        <v>457</v>
      </c>
      <c r="N2480" t="s">
        <v>19</v>
      </c>
      <c r="O2480">
        <v>0</v>
      </c>
      <c r="P2480" t="s">
        <v>20</v>
      </c>
      <c r="Q2480" t="s">
        <v>21</v>
      </c>
      <c r="R2480" t="s">
        <v>2561</v>
      </c>
      <c r="S2480" t="s">
        <v>780</v>
      </c>
      <c r="U2480" t="s">
        <v>2561</v>
      </c>
      <c r="V2480">
        <v>43368</v>
      </c>
    </row>
    <row r="2481" spans="1:22" ht="15.75" customHeight="1" x14ac:dyDescent="0.2">
      <c r="A2481">
        <v>43368.689254340279</v>
      </c>
      <c r="B2481" t="s">
        <v>22</v>
      </c>
      <c r="C2481" t="s">
        <v>4348</v>
      </c>
      <c r="D2481">
        <v>29</v>
      </c>
      <c r="E2481">
        <v>62</v>
      </c>
      <c r="F2481">
        <v>5</v>
      </c>
      <c r="G2481" s="4" t="s">
        <v>34</v>
      </c>
      <c r="H2481" t="s">
        <v>26</v>
      </c>
      <c r="I2481" t="s">
        <v>0</v>
      </c>
      <c r="K2481" t="s">
        <v>27</v>
      </c>
      <c r="L2481" t="s">
        <v>57</v>
      </c>
      <c r="M2481" t="s">
        <v>457</v>
      </c>
      <c r="N2481" t="s">
        <v>19</v>
      </c>
      <c r="O2481">
        <v>0</v>
      </c>
      <c r="P2481" t="s">
        <v>20</v>
      </c>
      <c r="Q2481" t="s">
        <v>21</v>
      </c>
      <c r="R2481" t="s">
        <v>2561</v>
      </c>
      <c r="S2481" t="s">
        <v>780</v>
      </c>
      <c r="U2481" t="s">
        <v>2561</v>
      </c>
      <c r="V2481">
        <v>43368</v>
      </c>
    </row>
    <row r="2482" spans="1:22" ht="15.75" customHeight="1" x14ac:dyDescent="0.2">
      <c r="A2482">
        <v>43368.690585497687</v>
      </c>
      <c r="B2482" t="s">
        <v>22</v>
      </c>
      <c r="C2482" t="s">
        <v>4349</v>
      </c>
      <c r="D2482">
        <v>33</v>
      </c>
      <c r="E2482">
        <v>62</v>
      </c>
      <c r="F2482">
        <v>5</v>
      </c>
      <c r="G2482" s="4" t="s">
        <v>34</v>
      </c>
      <c r="H2482" t="s">
        <v>26</v>
      </c>
      <c r="I2482" t="s">
        <v>0</v>
      </c>
      <c r="K2482" t="s">
        <v>27</v>
      </c>
      <c r="L2482" t="s">
        <v>57</v>
      </c>
      <c r="M2482" t="s">
        <v>457</v>
      </c>
      <c r="N2482" t="s">
        <v>19</v>
      </c>
      <c r="O2482">
        <v>0</v>
      </c>
      <c r="P2482" t="s">
        <v>20</v>
      </c>
      <c r="Q2482" t="s">
        <v>21</v>
      </c>
      <c r="R2482" t="s">
        <v>2561</v>
      </c>
      <c r="S2482" t="s">
        <v>780</v>
      </c>
      <c r="U2482" t="s">
        <v>2561</v>
      </c>
      <c r="V2482">
        <v>43368</v>
      </c>
    </row>
    <row r="2483" spans="1:22" ht="15.75" hidden="1" customHeight="1" x14ac:dyDescent="0.2"/>
    <row r="2484" spans="1:22" ht="15.75" hidden="1" customHeight="1" x14ac:dyDescent="0.2"/>
    <row r="2485" spans="1:22" ht="15.75" hidden="1" customHeight="1" x14ac:dyDescent="0.2"/>
    <row r="2486" spans="1:22" ht="15.75" hidden="1" customHeight="1" x14ac:dyDescent="0.2"/>
    <row r="2487" spans="1:22" ht="15.75" hidden="1" customHeight="1" x14ac:dyDescent="0.2"/>
    <row r="2488" spans="1:22" ht="15.75" hidden="1" customHeight="1" x14ac:dyDescent="0.2"/>
    <row r="2489" spans="1:22" ht="15.75" hidden="1" customHeight="1" x14ac:dyDescent="0.2"/>
    <row r="2490" spans="1:22" ht="15.75" hidden="1" customHeight="1" x14ac:dyDescent="0.2"/>
    <row r="2491" spans="1:22" ht="15.75" hidden="1" customHeight="1" x14ac:dyDescent="0.2"/>
    <row r="2492" spans="1:22" ht="15.75" hidden="1" customHeight="1" x14ac:dyDescent="0.2"/>
    <row r="2493" spans="1:22" ht="15.75" hidden="1" customHeight="1" x14ac:dyDescent="0.2"/>
    <row r="2494" spans="1:22" ht="15.75" hidden="1" customHeight="1" x14ac:dyDescent="0.2"/>
    <row r="2495" spans="1:22" ht="15.75" hidden="1" customHeight="1" x14ac:dyDescent="0.2"/>
    <row r="2496" spans="1:22" ht="15.75" hidden="1" customHeight="1" x14ac:dyDescent="0.2"/>
    <row r="2497" spans="26:26" ht="15.75" hidden="1" customHeight="1" x14ac:dyDescent="0.2"/>
    <row r="2498" spans="26:26" ht="15.75" hidden="1" customHeight="1" x14ac:dyDescent="0.2"/>
    <row r="2499" spans="26:26" ht="15.75" hidden="1" customHeight="1" x14ac:dyDescent="0.2"/>
    <row r="2500" spans="26:26" ht="15.75" hidden="1" customHeight="1" x14ac:dyDescent="0.2"/>
    <row r="2501" spans="26:26" ht="15.75" hidden="1" customHeight="1" x14ac:dyDescent="0.2"/>
    <row r="2502" spans="26:26" ht="15.75" hidden="1" customHeight="1" x14ac:dyDescent="0.2"/>
    <row r="2503" spans="26:26" ht="15.75" hidden="1" customHeight="1" x14ac:dyDescent="0.2"/>
    <row r="2504" spans="26:26" ht="15.75" hidden="1" customHeight="1" x14ac:dyDescent="0.2"/>
    <row r="2508" spans="26:26" ht="15.75" customHeight="1" x14ac:dyDescent="0.2">
      <c r="Z2508" t="s">
        <v>0</v>
      </c>
    </row>
  </sheetData>
  <autoFilter ref="A1:AB2504">
    <filterColumn colId="7">
      <customFilters>
        <customFilter operator="notEqual" val=" "/>
      </custom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2:V36"/>
  <sheetViews>
    <sheetView topLeftCell="E1" workbookViewId="0">
      <selection activeCell="W30" sqref="W30"/>
    </sheetView>
  </sheetViews>
  <sheetFormatPr defaultColWidth="14.42578125" defaultRowHeight="15.75" customHeight="1" x14ac:dyDescent="0.2"/>
  <cols>
    <col min="2" max="2" width="34.7109375" customWidth="1"/>
    <col min="3" max="3" width="10" customWidth="1"/>
    <col min="4" max="21" width="5.7109375" customWidth="1"/>
    <col min="22" max="22" width="8" customWidth="1"/>
  </cols>
  <sheetData>
    <row r="2" spans="2:22" ht="15.75" customHeight="1" x14ac:dyDescent="0.2">
      <c r="B2" s="30" t="s">
        <v>766</v>
      </c>
      <c r="C2" s="31" t="s">
        <v>767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3"/>
      <c r="V2" s="30" t="s">
        <v>768</v>
      </c>
    </row>
    <row r="3" spans="2:22" ht="15.75" customHeight="1" x14ac:dyDescent="0.2">
      <c r="B3" s="30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30"/>
    </row>
    <row r="4" spans="2:22" ht="15.75" customHeight="1" x14ac:dyDescent="0.2">
      <c r="B4" s="8" t="s">
        <v>769</v>
      </c>
      <c r="C4" s="9">
        <f>COUNTIFS(ทะเบียน!G2:G13458,"นาโพธิ์",ทะเบียน!F2:F13458,"1",ทะเบียน!I2:I13458,"ชุมพร")</f>
        <v>0</v>
      </c>
      <c r="D4" s="9">
        <f>COUNTIFS(ทะเบียน!G2:G13458,"นาโพธิ์",ทะเบียน!F2:F13458,"2",ทะเบียน!I2:I13458,"ชุมพร")</f>
        <v>1</v>
      </c>
      <c r="E4" s="9">
        <f>COUNTIFS(ทะเบียน!G2:G13458,"นาโพธิ์",ทะเบียน!F2:F13458,"3",ทะเบียน!I2:I13458,"ชุมพร")</f>
        <v>6</v>
      </c>
      <c r="F4" s="9">
        <f>COUNTIFS(ทะเบียน!G2:G13458,"นาโพธิ์",ทะเบียน!F2:F13458,"4",ทะเบียน!I2:I13458,"ชุมพร")</f>
        <v>4</v>
      </c>
      <c r="G4" s="9">
        <f>COUNTIFS(ทะเบียน!G2:G13458,"นาโพธิ์",ทะเบียน!F2:F13458,"5",ทะเบียน!I2:I13458,"ชุมพร")</f>
        <v>9</v>
      </c>
      <c r="H4" s="9">
        <f>COUNTIFS(ทะเบียน!G2:G13458,"นาโพธิ์",ทะเบียน!F2:F13458,"6",ทะเบียน!I2:I13458,"ชุมพร")</f>
        <v>0</v>
      </c>
      <c r="I4" s="9">
        <f>COUNTIFS(ทะเบียน!G2:G13458,"นาโพธิ์",ทะเบียน!F2:F13458,"7",ทะเบียน!I2:I13458,"ชุมพร")</f>
        <v>23</v>
      </c>
      <c r="J4" s="9">
        <f>COUNTIFS(ทะเบียน!G2:G13458,"นาโพธิ์",ทะเบียน!F2:F13458,"8",ทะเบียน!I2:I13458,"ชุมพร")</f>
        <v>2</v>
      </c>
      <c r="K4" s="10"/>
      <c r="L4" s="10"/>
      <c r="M4" s="10"/>
      <c r="N4" s="11"/>
      <c r="O4" s="11"/>
      <c r="P4" s="11"/>
      <c r="Q4" s="11"/>
      <c r="R4" s="11"/>
      <c r="S4" s="11"/>
      <c r="T4" s="11"/>
      <c r="U4" s="11"/>
      <c r="V4" s="29">
        <f>SUM(C4:U4)</f>
        <v>45</v>
      </c>
    </row>
    <row r="5" spans="2:22" ht="15.75" customHeight="1" x14ac:dyDescent="0.2">
      <c r="B5" s="8" t="s">
        <v>770</v>
      </c>
      <c r="C5" s="12">
        <f>COUNTIFS(ทะเบียน!G2:G13458,"สวี",ทะเบียน!F2:F13458,"1",ทะเบียน!I2:I13458,"ชุมพร")</f>
        <v>7</v>
      </c>
      <c r="D5" s="12">
        <f>COUNTIFS(ทะเบียน!G2:G13458,"สวี",ทะเบียน!F2:F13458,"2",ทะเบียน!I2:I13458,"ชุมพร")</f>
        <v>8</v>
      </c>
      <c r="E5" s="12">
        <f>COUNTIFS(ทะเบียน!G2:G13458,"สวี",ทะเบียน!F2:F13458,"3",ทะเบียน!I2:I13458,"ชุมพร")</f>
        <v>1</v>
      </c>
      <c r="F5" s="12">
        <f>COUNTIFS(ทะเบียน!G2:G13458,"สวี",ทะเบียน!F2:F13458,"4",ทะเบียน!I2:I13458,"ชุมพร")</f>
        <v>1</v>
      </c>
      <c r="G5" s="13"/>
      <c r="H5" s="13"/>
      <c r="I5" s="13"/>
      <c r="J5" s="13"/>
      <c r="K5" s="13"/>
      <c r="L5" s="13"/>
      <c r="M5" s="13"/>
      <c r="N5" s="11"/>
      <c r="O5" s="11"/>
      <c r="P5" s="11"/>
      <c r="Q5" s="11"/>
      <c r="R5" s="11"/>
      <c r="S5" s="11"/>
      <c r="T5" s="11"/>
      <c r="U5" s="11"/>
      <c r="V5" s="29">
        <f t="shared" ref="V5:V21" si="0">SUM(C5:U5)</f>
        <v>17</v>
      </c>
    </row>
    <row r="6" spans="2:22" ht="15.75" customHeight="1" x14ac:dyDescent="0.2">
      <c r="B6" s="8" t="s">
        <v>771</v>
      </c>
      <c r="C6" s="12">
        <f>COUNTIFS(ทะเบียน!G2:G13458,"ปากแพรก",ทะเบียน!F2:F13458,"1",ทะเบียน!I2:I13458,"ชุมพร")</f>
        <v>21</v>
      </c>
      <c r="D6" s="12">
        <f>COUNTIFS(ทะเบียน!G2:G13458,"ปากแพรก",ทะเบียน!F2:F13458,"2",ทะเบียน!I2:I13458,"ชุมพร")</f>
        <v>17</v>
      </c>
      <c r="E6" s="12">
        <f>COUNTIFS(ทะเบียน!G2:G13458,"ปากแพรก",ทะเบียน!F2:F13458,"3",ทะเบียน!I2:I13458,"ชุมพร")</f>
        <v>10</v>
      </c>
      <c r="F6" s="12">
        <f>COUNTIFS(ทะเบียน!G2:G13458,"ปากแพรก",ทะเบียน!F2:F13458,"4",ทะเบียน!I2:I13458,"ชุมพร")</f>
        <v>10</v>
      </c>
      <c r="G6" s="12">
        <f>COUNTIFS(ทะเบียน!G2:G13458,"ปากแพรก",ทะเบียน!F2:F13458,"5",ทะเบียน!I2:I13458,"ชุมพร")</f>
        <v>35</v>
      </c>
      <c r="H6" s="12">
        <f>COUNTIFS(ทะเบียน!G2:G13458,"ปากแพรก",ทะเบียน!F2:F13458,"6",ทะเบียน!I2:I13458,"ชุมพร")</f>
        <v>10</v>
      </c>
      <c r="I6" s="13"/>
      <c r="J6" s="13"/>
      <c r="K6" s="13"/>
      <c r="L6" s="13"/>
      <c r="M6" s="13"/>
      <c r="N6" s="11"/>
      <c r="O6" s="11"/>
      <c r="P6" s="11"/>
      <c r="Q6" s="11"/>
      <c r="R6" s="11"/>
      <c r="S6" s="11"/>
      <c r="T6" s="11"/>
      <c r="U6" s="11"/>
      <c r="V6" s="29">
        <f t="shared" si="0"/>
        <v>103</v>
      </c>
    </row>
    <row r="7" spans="2:22" ht="15.75" customHeight="1" x14ac:dyDescent="0.2">
      <c r="B7" s="8" t="s">
        <v>772</v>
      </c>
      <c r="C7" s="12">
        <f>COUNTIFS(ทะเบียน!G2:G13458,"ทุ่งระยะ",ทะเบียน!F2:F13458,"1",ทะเบียน!I2:I13458,"ชุมพร")</f>
        <v>16</v>
      </c>
      <c r="D7" s="12">
        <f>COUNTIFS(ทะเบียน!G2:G13458,"ทุ่งระยะ",ทะเบียน!F2:F13458,"2",ทะเบียน!I2:I13458,"ชุมพร")</f>
        <v>12</v>
      </c>
      <c r="E7" s="12">
        <f>COUNTIFS(ทะเบียน!G2:G13458,"ทุ่งระยะ",ทะเบียน!F2:F13458,"3",ทะเบียน!I2:I13458,"ชุมพร")</f>
        <v>7</v>
      </c>
      <c r="F7" s="12">
        <f>COUNTIFS(ทะเบียน!G2:G13458,"ทุ่งระยะ",ทะเบียน!F2:F13458,"4",ทะเบียน!I2:I13458,"ชุมพร")</f>
        <v>17</v>
      </c>
      <c r="G7" s="13"/>
      <c r="H7" s="13"/>
      <c r="I7" s="13"/>
      <c r="J7" s="13"/>
      <c r="K7" s="13"/>
      <c r="L7" s="13"/>
      <c r="M7" s="12">
        <f>COUNTIFS(ทะเบียน!G2:G13458,"ทุ่งระยะ",ทะเบียน!F2:F13458,"11",ทะเบียน!I2:I13458,"ชุมพร")</f>
        <v>29</v>
      </c>
      <c r="N7" s="11"/>
      <c r="O7" s="11"/>
      <c r="P7" s="11"/>
      <c r="Q7" s="11"/>
      <c r="R7" s="11"/>
      <c r="S7" s="11"/>
      <c r="T7" s="11"/>
      <c r="U7" s="11"/>
      <c r="V7" s="29">
        <f t="shared" si="0"/>
        <v>81</v>
      </c>
    </row>
    <row r="8" spans="2:22" ht="15.75" customHeight="1" x14ac:dyDescent="0.2">
      <c r="B8" s="8" t="s">
        <v>375</v>
      </c>
      <c r="C8" s="13"/>
      <c r="D8" s="13"/>
      <c r="E8" s="13"/>
      <c r="F8" s="13"/>
      <c r="G8" s="12">
        <f>COUNTIFS(ทะเบียน!G2:G13458,"ทุ่งระยะ",ทะเบียน!F2:F13458,"5",ทะเบียน!I2:I13458,"ชุมพร")</f>
        <v>27</v>
      </c>
      <c r="H8" s="12">
        <f>COUNTIFS(ทะเบียน!G2:G13458,"ทุ่งระยะ",ทะเบียน!F2:F13458,"6",ทะเบียน!I2:I13458,"ชุมพร")</f>
        <v>23</v>
      </c>
      <c r="I8" s="12">
        <f>COUNTIFS(ทะเบียน!G2:G13458,"ทุ่งระยะ",ทะเบียน!F2:F13458,"7",ทะเบียน!I2:I13458,"ชุมพร")</f>
        <v>20</v>
      </c>
      <c r="J8" s="12">
        <f>COUNTIFS(ทะเบียน!G2:G13458,"ทุ่งระยะ",ทะเบียน!F2:F13458,"8",ทะเบียน!I2:I13458,"ชุมพร")</f>
        <v>19</v>
      </c>
      <c r="K8" s="12">
        <f>COUNTIFS(ทะเบียน!G2:G13458,"ทุ่งระยะ",ทะเบียน!F2:F13458,"9",ทะเบียน!I2:I13458,"ชุมพร")</f>
        <v>1</v>
      </c>
      <c r="L8" s="12">
        <f>COUNTIFS(ทะเบียน!G2:G13458,"ทุ่งระยะ",ทะเบียน!F2:F13458,"10",ทะเบียน!I2:I13458,"ชุมพร")</f>
        <v>4</v>
      </c>
      <c r="M8" s="13"/>
      <c r="N8" s="11"/>
      <c r="O8" s="11"/>
      <c r="P8" s="11"/>
      <c r="Q8" s="11"/>
      <c r="R8" s="11"/>
      <c r="S8" s="11"/>
      <c r="T8" s="11"/>
      <c r="U8" s="11"/>
      <c r="V8" s="29">
        <f t="shared" si="0"/>
        <v>94</v>
      </c>
    </row>
    <row r="9" spans="2:22" ht="15.75" customHeight="1" x14ac:dyDescent="0.2">
      <c r="B9" s="8" t="s">
        <v>773</v>
      </c>
      <c r="C9" s="12">
        <f>COUNTIFS(ทะเบียน!G2:G13458,"ท่าหิน",ทะเบียน!F2:F13458,"1",ทะเบียน!I2:I13458,"ชุมพร")</f>
        <v>5</v>
      </c>
      <c r="D9" s="12">
        <f>COUNTIFS(ทะเบียน!G2:G13458,"ท่าหิน",ทะเบียน!F2:F13458,"2",ทะเบียน!I2:I13458,"ชุมพร")</f>
        <v>12</v>
      </c>
      <c r="E9" s="12">
        <f>COUNTIFS(ทะเบียน!G2:G13458,"ท่าหิน",ทะเบียน!F2:F13458,"3",ทะเบียน!I2:I13458,"ชุมพร")</f>
        <v>9</v>
      </c>
      <c r="F9" s="12">
        <f>COUNTIFS(ทะเบียน!G2:G13458,"ท่าหิน",ทะเบียน!F2:F13458,"4",ทะเบียน!I2:I13458,"ชุมพร")</f>
        <v>11</v>
      </c>
      <c r="G9" s="12">
        <f>COUNTIFS(ทะเบียน!G2:G13458,"ท่าหิน",ทะเบียน!F2:F13458,"5",ทะเบียน!I2:I13458,"ชุมพร")</f>
        <v>5</v>
      </c>
      <c r="H9" s="12">
        <f>COUNTIFS(ทะเบียน!G2:G13458,"ท่าหิน",ทะเบียน!F2:F13458,"6",ทะเบียน!I2:I13458,"ชุมพร")</f>
        <v>11</v>
      </c>
      <c r="I9" s="12">
        <f>COUNTIFS(ทะเบียน!G2:G13458,"ท่าหิน",ทะเบียน!F2:F13458,"7",ทะเบียน!I2:I13458,"ชุมพร")</f>
        <v>14</v>
      </c>
      <c r="J9" s="12">
        <f>COUNTIFS(ทะเบียน!G2:G13458,"ท่าหิน",ทะเบียน!F2:F13458,"8",ทะเบียน!I2:I13458,"ชุมพร")</f>
        <v>26</v>
      </c>
      <c r="K9" s="12">
        <f>COUNTIFS(ทะเบียน!G2:G13458,"ท่าหิน",ทะเบียน!F2:F13458,"9",ทะเบียน!I2:I13458,"ชุมพร")</f>
        <v>66</v>
      </c>
      <c r="L9" s="12">
        <f>COUNTIFS(ทะเบียน!G2:G13458,"ท่าหิน",ทะเบียน!F2:F13458,"10",ทะเบียน!I2:I13458,"ชุมพร")</f>
        <v>16</v>
      </c>
      <c r="M9" s="13"/>
      <c r="N9" s="11"/>
      <c r="O9" s="11"/>
      <c r="P9" s="11"/>
      <c r="Q9" s="11"/>
      <c r="R9" s="11"/>
      <c r="S9" s="11"/>
      <c r="T9" s="11"/>
      <c r="U9" s="11"/>
      <c r="V9" s="29">
        <f t="shared" si="0"/>
        <v>175</v>
      </c>
    </row>
    <row r="10" spans="2:22" ht="15.75" customHeight="1" x14ac:dyDescent="0.2">
      <c r="B10" s="8" t="s">
        <v>774</v>
      </c>
      <c r="C10" s="12">
        <f>COUNTIFS(ทะเบียน!G2:G13458,"ด่านสวี",ทะเบียน!F2:F13458,"1",ทะเบียน!I2:I13458,"ชุมพร")</f>
        <v>14</v>
      </c>
      <c r="D10" s="12">
        <f>COUNTIFS(ทะเบียน!G2:G13458,"ด่านสวี",ทะเบียน!F2:F13458,"2",ทะเบียน!I2:I13458,"ชุมพร")</f>
        <v>10</v>
      </c>
      <c r="E10" s="12">
        <f>COUNTIFS(ทะเบียน!G2:G13458,"ด่านสวี",ทะเบียน!F2:F13458,"3",ทะเบียน!I2:I13458,"ชุมพร")</f>
        <v>1</v>
      </c>
      <c r="F10" s="12">
        <f>COUNTIFS(ทะเบียน!G2:G13458,"ด่านสวี",ทะเบียน!F2:F13458,"4",ทะเบียน!I2:I13458,"ชุมพร")</f>
        <v>7</v>
      </c>
      <c r="G10" s="12">
        <f>COUNTIFS(ทะเบียน!G2:G13458,"ด่านสวี",ทะเบียน!F2:F13458,"5",ทะเบียน!I2:I13458,"ชุมพร")</f>
        <v>7</v>
      </c>
      <c r="H10" s="12">
        <f>COUNTIFS(ทะเบียน!G2:G13458,"ด่านสวี",ทะเบียน!F2:F13458,"6",ทะเบียน!I2:I13458,"ชุมพร")</f>
        <v>13</v>
      </c>
      <c r="I10" s="12">
        <f>COUNTIFS(ทะเบียน!G2:G13458,"ด่านสวี",ทะเบียน!F2:F13458,"7",ทะเบียน!I2:I13458,"ชุมพร")</f>
        <v>2</v>
      </c>
      <c r="J10" s="12">
        <f>COUNTIFS(ทะเบียน!G2:G13458,"ด่านสวี",ทะเบียน!F2:F13458,"8",ทะเบียน!I2:I13458,"ชุมพร")</f>
        <v>6</v>
      </c>
      <c r="K10" s="12">
        <f>COUNTIFS(ทะเบียน!G2:G13458,"ด่านสวี",ทะเบียน!F2:F13458,"9",ทะเบียน!I2:I13458,"ชุมพร")</f>
        <v>18</v>
      </c>
      <c r="L10" s="12">
        <f>COUNTIFS(ทะเบียน!G2:G13458,"ด่านสวี",ทะเบียน!F2:F13458,"10",ทะเบียน!I2:I13458,"ชุมพร")</f>
        <v>21</v>
      </c>
      <c r="M10" s="12">
        <f>COUNTIFS(ทะเบียน!G2:G13458,"ด่านสวี",ทะเบียน!F2:F13458,"11",ทะเบียน!I2:I13458,"ชุมพร")</f>
        <v>6</v>
      </c>
      <c r="N10" s="11"/>
      <c r="O10" s="11"/>
      <c r="P10" s="11"/>
      <c r="Q10" s="11"/>
      <c r="R10" s="11"/>
      <c r="S10" s="11"/>
      <c r="T10" s="11"/>
      <c r="U10" s="11"/>
      <c r="V10" s="29">
        <f t="shared" si="0"/>
        <v>105</v>
      </c>
    </row>
    <row r="11" spans="2:22" ht="15.75" customHeight="1" x14ac:dyDescent="0.2">
      <c r="B11" s="8" t="s">
        <v>775</v>
      </c>
      <c r="C11" s="13"/>
      <c r="D11" s="14">
        <f>COUNTIFS(ทะเบียน!G2:G13458,"วิสัยใต้",ทะเบียน!F2:F13458,"2",ทะเบียน!I2:I13458,"ชุมพร")</f>
        <v>8</v>
      </c>
      <c r="E11" s="13"/>
      <c r="F11" s="13"/>
      <c r="G11" s="12">
        <f>COUNTIFS(ทะเบียน!G2:G13458,"วิสัยใต้",ทะเบียน!F2:F13458,"5",ทะเบียน!I2:I13458,"ชุมพร")</f>
        <v>1</v>
      </c>
      <c r="H11" s="12">
        <f>COUNTIFS(ทะเบียน!G2:G13458,"วิสัยใต้",ทะเบียน!F2:F13458,"6",ทะเบียน!I2:I13458,"ชุมพร")</f>
        <v>7</v>
      </c>
      <c r="I11" s="12">
        <f>COUNTIFS(ทะเบียน!G2:G13458,"วิสัยใต้",ทะเบียน!F2:F13458,"7",ทะเบียน!I2:I13458,"ชุมพร")</f>
        <v>6</v>
      </c>
      <c r="J11" s="13"/>
      <c r="K11" s="12">
        <f>COUNTIFS(ทะเบียน!G2:G13458,"วิสัยใต้",ทะเบียน!F2:F13458,"9",ทะเบียน!I2:I13458,"ชุมพร")</f>
        <v>0</v>
      </c>
      <c r="L11" s="12">
        <f>COUNTIFS(ทะเบียน!G2:G13458,"วิสัยใต้",ทะเบียน!F2:F13458,"10",ทะเบียน!I2:I13458,"ชุมพร")</f>
        <v>1</v>
      </c>
      <c r="M11" s="13"/>
      <c r="N11" s="11"/>
      <c r="O11" s="11"/>
      <c r="P11" s="11"/>
      <c r="Q11" s="11"/>
      <c r="R11" s="11"/>
      <c r="S11" s="11"/>
      <c r="T11" s="11"/>
      <c r="U11" s="11"/>
      <c r="V11" s="29">
        <f t="shared" si="0"/>
        <v>23</v>
      </c>
    </row>
    <row r="12" spans="2:22" ht="15.75" customHeight="1" x14ac:dyDescent="0.2">
      <c r="B12" s="8" t="s">
        <v>776</v>
      </c>
      <c r="C12" s="14">
        <f>COUNTIFS(ทะเบียน!G2:G13458,"วิสัยใต้",ทะเบียน!F2:F13458,"1",ทะเบียน!I2:I13458,"ชุมพร")</f>
        <v>2</v>
      </c>
      <c r="D12" s="13"/>
      <c r="E12" s="12">
        <f>COUNTIFS(ทะเบียน!G2:G13458,"วิสัยใต้",ทะเบียน!F2:F13458,"3",ทะเบียน!I2:I13458,"ชุมพร")</f>
        <v>62</v>
      </c>
      <c r="F12" s="12">
        <f>COUNTIFS(ทะเบียน!G2:G13458,"วิสัยใต้",ทะเบียน!F2:F13458,"4",ทะเบียน!I2:I13458,"ชุมพร")</f>
        <v>106</v>
      </c>
      <c r="G12" s="13"/>
      <c r="H12" s="13"/>
      <c r="I12" s="13"/>
      <c r="J12" s="12">
        <f>COUNTIFS(ทะเบียน!G2:G13458,"วิสัยใต้",ทะเบียน!F2:F13458,"8",ทะเบียน!I2:I13458,"ชุมพร")</f>
        <v>66</v>
      </c>
      <c r="K12" s="13"/>
      <c r="L12" s="13"/>
      <c r="M12" s="13"/>
      <c r="N12" s="11"/>
      <c r="O12" s="11"/>
      <c r="P12" s="11"/>
      <c r="Q12" s="11"/>
      <c r="R12" s="11"/>
      <c r="S12" s="11"/>
      <c r="T12" s="11"/>
      <c r="U12" s="11"/>
      <c r="V12" s="29">
        <f t="shared" si="0"/>
        <v>236</v>
      </c>
    </row>
    <row r="13" spans="2:22" ht="15.75" customHeight="1" x14ac:dyDescent="0.2">
      <c r="B13" s="8" t="s">
        <v>777</v>
      </c>
      <c r="C13" s="12">
        <f>COUNTIFS(ทะเบียน!G2:G13458,"ครน",ทะเบียน!F2:F13458,"1",ทะเบียน!I2:I13458,"ชุมพร")</f>
        <v>12</v>
      </c>
      <c r="D13" s="12">
        <f>COUNTIFS(ทะเบียน!G2:G13458,"ครน",ทะเบียน!F2:F13458,"2",ทะเบียน!I2:I13458,"ชุมพร")</f>
        <v>15</v>
      </c>
      <c r="E13" s="12">
        <f>COUNTIFS(ทะเบียน!G2:G13458,"ครน",ทะเบียน!F2:F13458,"3",ทะเบียน!I2:I13458,"ชุมพร")</f>
        <v>14</v>
      </c>
      <c r="F13" s="12">
        <f>COUNTIFS(ทะเบียน!G2:G13458,"ครน",ทะเบียน!F2:F13458,"4",ทะเบียน!I2:I13458,"ชุมพร")</f>
        <v>14</v>
      </c>
      <c r="G13" s="13"/>
      <c r="H13" s="12">
        <f>COUNTIFS(ทะเบียน!G2:G13458,"ครน",ทะเบียน!F2:F13458,"6",ทะเบียน!I2:I13458,"ชุมพร")</f>
        <v>16</v>
      </c>
      <c r="I13" s="13"/>
      <c r="J13" s="13"/>
      <c r="K13" s="13"/>
      <c r="L13" s="13"/>
      <c r="M13" s="13"/>
      <c r="N13" s="15">
        <f>COUNTIFS(ทะเบียน!G2:G13458,"ครน",ทะเบียน!F2:F13458,"12",ทะเบียน!I2:I13458,"ชุมพร")</f>
        <v>19</v>
      </c>
      <c r="O13" s="11"/>
      <c r="P13" s="16"/>
      <c r="Q13" s="11"/>
      <c r="R13" s="11"/>
      <c r="S13" s="11"/>
      <c r="T13" s="11"/>
      <c r="U13" s="11"/>
      <c r="V13" s="29">
        <f t="shared" si="0"/>
        <v>90</v>
      </c>
    </row>
    <row r="14" spans="2:22" ht="15.75" customHeight="1" x14ac:dyDescent="0.2">
      <c r="B14" s="8" t="s">
        <v>778</v>
      </c>
      <c r="C14" s="13"/>
      <c r="D14" s="13"/>
      <c r="E14" s="13"/>
      <c r="F14" s="13"/>
      <c r="G14" s="12">
        <f>COUNTIFS(ทะเบียน!G2:G13458,"ครน",ทะเบียน!F2:F13458,"5",ทะเบียน!I2:I13458,"ชุมพร")</f>
        <v>22</v>
      </c>
      <c r="H14" s="13"/>
      <c r="I14" s="12">
        <f>COUNTIFS(ทะเบียน!G2:G13458,"ครน",ทะเบียน!F2:F13458,"7",ทะเบียน!I2:I13458,"ชุมพร")</f>
        <v>12</v>
      </c>
      <c r="J14" s="12">
        <f>COUNTIFS(ทะเบียน!G2:G13458,"ครน",ทะเบียน!F2:F13458,"8",ทะเบียน!I2:I13458,"ชุมพร")</f>
        <v>10</v>
      </c>
      <c r="K14" s="13"/>
      <c r="L14" s="13"/>
      <c r="M14" s="14">
        <f>COUNTIFS(ทะเบียน!G2:G13458,"ครน",ทะเบียน!F2:F13458,"11",ทะเบียน!I2:I13458,"ชุมพร")</f>
        <v>19</v>
      </c>
      <c r="N14" s="11"/>
      <c r="O14" s="11"/>
      <c r="P14" s="16"/>
      <c r="Q14" s="11"/>
      <c r="R14" s="11"/>
      <c r="S14" s="11"/>
      <c r="T14" s="11"/>
      <c r="U14" s="11"/>
      <c r="V14" s="29">
        <f t="shared" si="0"/>
        <v>63</v>
      </c>
    </row>
    <row r="15" spans="2:22" ht="15.75" customHeight="1" x14ac:dyDescent="0.2">
      <c r="B15" s="8" t="s">
        <v>779</v>
      </c>
      <c r="C15" s="13"/>
      <c r="D15" s="13"/>
      <c r="E15" s="13"/>
      <c r="F15" s="13"/>
      <c r="G15" s="13"/>
      <c r="H15" s="13"/>
      <c r="I15" s="13"/>
      <c r="J15" s="13"/>
      <c r="K15" s="12">
        <f>COUNTIFS(ทะเบียน!G2:G13458,"ครน",ทะเบียน!F2:F13458,"9",ทะเบียน!I2:I13458,"ชุมพร")</f>
        <v>15</v>
      </c>
      <c r="L15" s="12">
        <f>COUNTIFS(ทะเบียน!G2:G13458,"ครน",ทะเบียน!F2:F13458,"10",ทะเบียน!I2:I13458,"ชุมพร")</f>
        <v>20</v>
      </c>
      <c r="M15" s="13"/>
      <c r="N15" s="11"/>
      <c r="O15" s="15">
        <f>COUNTIFS(ทะเบียน!G2:G13458,"ครน",ทะเบียน!F2:F13458,"13",ทะเบียน!I2:I13458,"ชุมพร")</f>
        <v>18</v>
      </c>
      <c r="P15" s="15">
        <f>COUNTIFS(ทะเบียน!G2:G13458,"ครน",ทะเบียน!F2:F13458,"14",ทะเบียน!I2:I13458,"ชุมพร")</f>
        <v>13</v>
      </c>
      <c r="Q15" s="11"/>
      <c r="R15" s="11"/>
      <c r="S15" s="11"/>
      <c r="T15" s="11"/>
      <c r="U15" s="11"/>
      <c r="V15" s="29">
        <f t="shared" si="0"/>
        <v>66</v>
      </c>
    </row>
    <row r="16" spans="2:22" ht="15.75" customHeight="1" x14ac:dyDescent="0.2">
      <c r="B16" s="8" t="s">
        <v>780</v>
      </c>
      <c r="C16" s="17"/>
      <c r="D16" s="12">
        <f>COUNTIFS(ทะเบียน!G2:G13458,"นาสัก",ทะเบียน!F2:F13458,"2",ทะเบียน!I2:I13458,"ชุมพร")</f>
        <v>38</v>
      </c>
      <c r="E16" s="12">
        <f>COUNTIFS(ทะเบียน!G2:G13458,"นาสัก",ทะเบียน!F2:F13458,"3",ทะเบียน!I2:I13458,"ชุมพร")</f>
        <v>134</v>
      </c>
      <c r="F16" s="12">
        <f>COUNTIFS(ทะเบียน!G2:G13458,"นาสัก",ทะเบียน!F2:F13458,"4",ทะเบียน!I2:I13458,"ชุมพร")</f>
        <v>113</v>
      </c>
      <c r="G16" s="12">
        <f>COUNTIFS(ทะเบียน!G2:G13458,"นาสัก",ทะเบียน!F2:F13458,"5",ทะเบียน!I2:I13458,"ชุมพร")</f>
        <v>83</v>
      </c>
      <c r="H16" s="18"/>
      <c r="I16" s="13"/>
      <c r="J16" s="13"/>
      <c r="K16" s="13"/>
      <c r="L16" s="13"/>
      <c r="M16" s="13"/>
      <c r="N16" s="11"/>
      <c r="O16" s="11"/>
      <c r="P16" s="15">
        <f>COUNTIFS(ทะเบียน!G2:G13458,"นาสัก",ทะเบียน!F2:F13458,"14",ทะเบียน!I2:I13458,"ชุมพร")</f>
        <v>47</v>
      </c>
      <c r="Q16" s="11"/>
      <c r="R16" s="11"/>
      <c r="S16" s="15">
        <f>COUNTIFS(ทะเบียน!G2:G13458,"นาสัก",ทะเบียน!F2:F13458,"17",ทะเบียน!I2:I13458,"ชุมพร")</f>
        <v>161</v>
      </c>
      <c r="T16" s="11"/>
      <c r="U16" s="11"/>
      <c r="V16" s="29">
        <f t="shared" si="0"/>
        <v>576</v>
      </c>
    </row>
    <row r="17" spans="2:22" ht="15.75" customHeight="1" x14ac:dyDescent="0.2">
      <c r="B17" s="8" t="s">
        <v>781</v>
      </c>
      <c r="C17" s="12">
        <f>COUNTIFS(ทะเบียน!G2:G13458,"นาสัก",ทะเบียน!F2:F13458,"1",ทะเบียน!I2:I13458,"ชุมพร")</f>
        <v>45</v>
      </c>
      <c r="D17" s="13"/>
      <c r="E17" s="13"/>
      <c r="F17" s="13"/>
      <c r="G17" s="13"/>
      <c r="H17" s="12">
        <f>COUNTIFS(ทะเบียน!G2:G13458,"นาสัก",ทะเบียน!F2:F13458,"6",ทะเบียน!I2:I13458,"ชุมพร")</f>
        <v>28</v>
      </c>
      <c r="I17" s="13"/>
      <c r="J17" s="13"/>
      <c r="K17" s="13"/>
      <c r="L17" s="13"/>
      <c r="M17" s="12">
        <f>COUNTIFS(ทะเบียน!G2:G13458,"นาสัก",ทะเบียน!F2:F13458,"11",ทะเบียน!I2:I13458,"ชุมพร")</f>
        <v>5</v>
      </c>
      <c r="N17" s="11"/>
      <c r="O17" s="15">
        <f>COUNTIFS(ทะเบียน!G2:G13458,"นาสัก",ทะเบียน!F2:F13458,"13",ทะเบียน!I2:I13458,"ชุมพร")</f>
        <v>6</v>
      </c>
      <c r="P17" s="11"/>
      <c r="Q17" s="11"/>
      <c r="R17" s="11"/>
      <c r="S17" s="11"/>
      <c r="T17" s="15">
        <f>COUNTIFS(ทะเบียน!G2:G13458,"นาสัก",ทะเบียน!F2:F13458,"18",ทะเบียน!I2:I13458,"ชุมพร")</f>
        <v>29</v>
      </c>
      <c r="U17" s="15">
        <f>COUNTIFS(ทะเบียน!G2:G13458,"นาสัก",ทะเบียน!F2:F13458,"19",ทะเบียน!I2:I13458,"ชุมพร")</f>
        <v>4</v>
      </c>
      <c r="V17" s="29">
        <f t="shared" si="0"/>
        <v>117</v>
      </c>
    </row>
    <row r="18" spans="2:22" ht="15.75" customHeight="1" x14ac:dyDescent="0.2">
      <c r="B18" s="8" t="s">
        <v>782</v>
      </c>
      <c r="C18" s="13"/>
      <c r="D18" s="13"/>
      <c r="E18" s="13"/>
      <c r="F18" s="13"/>
      <c r="G18" s="13"/>
      <c r="H18" s="13"/>
      <c r="I18" s="14">
        <f>COUNTIFS(ทะเบียน!G2:G13458,"นาสัก",ทะเบียน!F2:F13458,"7",ทะเบียน!I2:I13458,"ชุมพร")</f>
        <v>33</v>
      </c>
      <c r="J18" s="12">
        <f>COUNTIFS(ทะเบียน!G2:G13458,"นาสัก",ทะเบียน!F2:F13458,"8",ทะเบียน!I2:I13458,"ชุมพร")</f>
        <v>21</v>
      </c>
      <c r="K18" s="12">
        <f>COUNTIFS(ทะเบียน!G2:G13458,"นาสัก",ทะเบียน!F2:F13458,"9",ทะเบียน!I2:I13458,"ชุมพร")</f>
        <v>17</v>
      </c>
      <c r="L18" s="12">
        <f>COUNTIFS(ทะเบียน!G2:G13458,"นาสัก",ทะเบียน!F2:F13458,"10",ทะเบียน!I2:I13458,"ชุมพร")</f>
        <v>10</v>
      </c>
      <c r="M18" s="13"/>
      <c r="N18" s="15">
        <f>COUNTIFS(ทะเบียน!G2:G13458,"นาสัก",ทะเบียน!F2:F13458,"12",ทะเบียน!I2:I13458,"ชุมพร")</f>
        <v>8</v>
      </c>
      <c r="O18" s="11"/>
      <c r="P18" s="11"/>
      <c r="Q18" s="15">
        <f>COUNTIFS(ทะเบียน!G2:G13458,"นาสัก",ทะเบียน!F2:F13458,"15",ทะเบียน!I2:I13458,"ชุมพร")</f>
        <v>32</v>
      </c>
      <c r="R18" s="15">
        <f>COUNTIFS(ทะเบียน!G2:G13458,"นาสัก",ทะเบียน!F2:F13458,"16",ทะเบียน!I2:I13458,"ชุมพร")</f>
        <v>9</v>
      </c>
      <c r="S18" s="11"/>
      <c r="T18" s="11"/>
      <c r="U18" s="11"/>
      <c r="V18" s="29">
        <f t="shared" si="0"/>
        <v>130</v>
      </c>
    </row>
    <row r="19" spans="2:22" ht="15.75" customHeight="1" x14ac:dyDescent="0.2">
      <c r="B19" s="8" t="s">
        <v>783</v>
      </c>
      <c r="C19" s="12">
        <f>COUNTIFS(ทะเบียน!G2:G13458,"เขาทะลุ",ทะเบียน!F2:F13458,"1",ทะเบียน!I2:I13458,"ชุมพร")</f>
        <v>11</v>
      </c>
      <c r="D19" s="12">
        <f>COUNTIFS(ทะเบียน!G2:G13458,"เขาทะลุ",ทะเบียน!F2:F13458,"2",ทะเบียน!I2:I13458,"ชุมพร")</f>
        <v>13</v>
      </c>
      <c r="E19" s="12">
        <f>COUNTIFS(ทะเบียน!G2:G13458,"เขาทะลุ",ทะเบียน!F2:F13458,"3",ทะเบียน!I2:I13458,"ชุมพร")</f>
        <v>20</v>
      </c>
      <c r="F19" s="12">
        <f>COUNTIFS(ทะเบียน!G2:G13458,"เขาทะลุ",ทะเบียน!F2:F13458,"4",ทะเบียน!I2:I13458,"ชุมพร")</f>
        <v>2</v>
      </c>
      <c r="G19" s="12">
        <f>COUNTIFS(ทะเบียน!G2:G13458,"เขาทะลุ",ทะเบียน!F2:F13458,"5",ทะเบียน!I2:I13458,"ชุมพร")</f>
        <v>1</v>
      </c>
      <c r="H19" s="12">
        <f>COUNTIFS(ทะเบียน!G2:G13458,"เขาทะลุ",ทะเบียน!F2:F13458,"6",ทะเบียน!I2:I13458,"ชุมพร")</f>
        <v>3</v>
      </c>
      <c r="I19" s="12">
        <f>COUNTIFS(ทะเบียน!G2:G13458,"เขาทะลุ",ทะเบียน!F2:F13458,"7",ทะเบียน!I2:I13458,"ชุมพร")</f>
        <v>1</v>
      </c>
      <c r="J19" s="12">
        <f>COUNTIFS(ทะเบียน!G2:G13458,"เขาทะลุ",ทะเบียน!F2:F13458,"8",ทะเบียน!I2:I13458,"ชุมพร")</f>
        <v>1</v>
      </c>
      <c r="K19" s="12">
        <f>COUNTIFS(ทะเบียน!G2:G13458,"เขาทะลุ",ทะเบียน!F2:F13458,"9",ทะเบียน!I2:I13458,"ชุมพร")</f>
        <v>0</v>
      </c>
      <c r="L19" s="12">
        <f>COUNTIFS(ทะเบียน!G2:G13458,"เขาทะลุ",ทะเบียน!F2:F13458,"10",ทะเบียน!I2:I13458,"ชุมพร")</f>
        <v>1</v>
      </c>
      <c r="M19" s="12">
        <f>COUNTIFS(ทะเบียน!G2:G13458,"เขาทะลุ",ทะเบียน!F2:F13458,"11",ทะเบียน!I2:I13458,"ชุมพร")</f>
        <v>0</v>
      </c>
      <c r="N19" s="11"/>
      <c r="O19" s="11"/>
      <c r="P19" s="11"/>
      <c r="Q19" s="11"/>
      <c r="R19" s="11"/>
      <c r="S19" s="11"/>
      <c r="T19" s="11"/>
      <c r="U19" s="11"/>
      <c r="V19" s="29">
        <f t="shared" si="0"/>
        <v>53</v>
      </c>
    </row>
    <row r="20" spans="2:22" ht="15.75" customHeight="1" x14ac:dyDescent="0.2">
      <c r="B20" s="8" t="s">
        <v>784</v>
      </c>
      <c r="C20" s="12">
        <f>COUNTIFS(ทะเบียน!G2:G13458,"เขาค่าย",ทะเบียน!F2:F13458,"1",ทะเบียน!I2:I13458,"ชุมพร")</f>
        <v>10</v>
      </c>
      <c r="D20" s="12">
        <f>COUNTIFS(ทะเบียน!G2:G13458,"เขาค่าย",ทะเบียน!F2:F13458,"2",ทะเบียน!I2:I13458,"ชุมพร")</f>
        <v>20</v>
      </c>
      <c r="E20" s="12">
        <f>COUNTIFS(ทะเบียน!G2:G13458,"เขาค่าย",ทะเบียน!F2:F13458,"3",ทะเบียน!I2:I13458,"ชุมพร")</f>
        <v>19</v>
      </c>
      <c r="F20" s="12">
        <f>COUNTIFS(ทะเบียน!G2:G13458,"เขาค่าย",ทะเบียน!F2:F13458,"4",ทะเบียน!I2:I13458,"ชุมพร")</f>
        <v>47</v>
      </c>
      <c r="G20" s="12">
        <f>COUNTIFS(ทะเบียน!G2:G13458,"เขาค่าย",ทะเบียน!F2:F13458,"5",ทะเบียน!I2:I13458,"ชุมพร")</f>
        <v>39</v>
      </c>
      <c r="H20" s="12">
        <f>COUNTIFS(ทะเบียน!G2:G13458,"เขาค่าย",ทะเบียน!F2:F13458,"6",ทะเบียน!I2:I13458,"ชุมพร")</f>
        <v>13</v>
      </c>
      <c r="I20" s="12">
        <f>COUNTIFS(ทะเบียน!G2:G13458,"เขาค่าย",ทะเบียน!F2:F13458,"7",ทะเบียน!I2:I13458,"ชุมพร")</f>
        <v>28</v>
      </c>
      <c r="J20" s="12">
        <f>COUNTIFS(ทะเบียน!G2:G13458,"เขาค่าย",ทะเบียน!F2:F13458,"8",ทะเบียน!I2:I13458,"ชุมพร")</f>
        <v>32</v>
      </c>
      <c r="K20" s="12">
        <f>COUNTIFS(ทะเบียน!G2:G13458,"เขาค่าย",ทะเบียน!F2:F13458,"9",ทะเบียน!I2:I13458,"ชุมพร")</f>
        <v>31</v>
      </c>
      <c r="L20" s="12">
        <f>COUNTIFS(ทะเบียน!G2:G13458,"เขาค่าย",ทะเบียน!F2:F13458,"10",ทะเบียน!I2:I13458,"ชุมพร")</f>
        <v>57</v>
      </c>
      <c r="M20" s="12">
        <f>COUNTIFS(ทะเบียน!G2:G13458,"เขาค่าย",ทะเบียน!F2:F13458,"11",ทะเบียน!I2:I13458,"ชุมพร")</f>
        <v>194</v>
      </c>
      <c r="N20" s="15">
        <f>COUNTIFS(ทะเบียน!G2:G13458,"เขาค่าย",ทะเบียน!F2:F13458,"12",ทะเบียน!I2:I13458,"ชุมพร")</f>
        <v>17</v>
      </c>
      <c r="O20" s="11"/>
      <c r="P20" s="11"/>
      <c r="Q20" s="11"/>
      <c r="R20" s="11"/>
      <c r="S20" s="11"/>
      <c r="T20" s="11"/>
      <c r="U20" s="11"/>
      <c r="V20" s="29">
        <f t="shared" si="0"/>
        <v>507</v>
      </c>
    </row>
    <row r="21" spans="2:22" ht="15.75" customHeight="1" x14ac:dyDescent="0.2">
      <c r="B21" s="19" t="s">
        <v>768</v>
      </c>
      <c r="C21" s="21">
        <f>SUM(C4:C20)</f>
        <v>143</v>
      </c>
      <c r="D21" s="21">
        <f t="shared" ref="D21:U21" si="1">SUM(D4:D20)</f>
        <v>154</v>
      </c>
      <c r="E21" s="21">
        <f t="shared" si="1"/>
        <v>283</v>
      </c>
      <c r="F21" s="21">
        <f t="shared" si="1"/>
        <v>332</v>
      </c>
      <c r="G21" s="21">
        <f t="shared" si="1"/>
        <v>229</v>
      </c>
      <c r="H21" s="21">
        <f t="shared" si="1"/>
        <v>124</v>
      </c>
      <c r="I21" s="21">
        <f t="shared" si="1"/>
        <v>139</v>
      </c>
      <c r="J21" s="21">
        <f t="shared" si="1"/>
        <v>183</v>
      </c>
      <c r="K21" s="21">
        <f t="shared" si="1"/>
        <v>148</v>
      </c>
      <c r="L21" s="21">
        <f t="shared" si="1"/>
        <v>130</v>
      </c>
      <c r="M21" s="21">
        <f t="shared" si="1"/>
        <v>253</v>
      </c>
      <c r="N21" s="21">
        <f t="shared" si="1"/>
        <v>44</v>
      </c>
      <c r="O21" s="21">
        <f t="shared" si="1"/>
        <v>24</v>
      </c>
      <c r="P21" s="21">
        <f t="shared" si="1"/>
        <v>60</v>
      </c>
      <c r="Q21" s="21">
        <f t="shared" si="1"/>
        <v>32</v>
      </c>
      <c r="R21" s="21">
        <f t="shared" si="1"/>
        <v>9</v>
      </c>
      <c r="S21" s="21">
        <f t="shared" si="1"/>
        <v>161</v>
      </c>
      <c r="T21" s="21">
        <f t="shared" si="1"/>
        <v>29</v>
      </c>
      <c r="U21" s="21">
        <f t="shared" si="1"/>
        <v>4</v>
      </c>
      <c r="V21" s="12">
        <f t="shared" si="0"/>
        <v>2481</v>
      </c>
    </row>
    <row r="22" spans="2:22" ht="15.75" customHeight="1" x14ac:dyDescent="0.3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4" spans="2:22" ht="15.75" customHeight="1" x14ac:dyDescent="0.2">
      <c r="B24" s="22" t="s">
        <v>785</v>
      </c>
      <c r="C24" s="23" t="s">
        <v>787</v>
      </c>
    </row>
    <row r="25" spans="2:22" ht="15.75" customHeight="1" x14ac:dyDescent="0.2">
      <c r="B25" s="24" t="s">
        <v>26</v>
      </c>
      <c r="C25" s="25">
        <f>V5</f>
        <v>17</v>
      </c>
    </row>
    <row r="26" spans="2:22" ht="15.75" customHeight="1" x14ac:dyDescent="0.2">
      <c r="B26" s="26" t="s">
        <v>786</v>
      </c>
      <c r="C26" s="25">
        <f>V6</f>
        <v>103</v>
      </c>
    </row>
    <row r="27" spans="2:22" ht="15.75" customHeight="1" x14ac:dyDescent="0.2">
      <c r="B27" s="26" t="s">
        <v>70</v>
      </c>
      <c r="C27" s="25">
        <f>V7+V8</f>
        <v>175</v>
      </c>
    </row>
    <row r="28" spans="2:22" ht="15.75" customHeight="1" x14ac:dyDescent="0.2">
      <c r="B28" s="26" t="s">
        <v>93</v>
      </c>
      <c r="C28" s="25">
        <f>V11+V12</f>
        <v>259</v>
      </c>
    </row>
    <row r="29" spans="2:22" ht="15.75" customHeight="1" x14ac:dyDescent="0.2">
      <c r="B29" s="26" t="s">
        <v>43</v>
      </c>
      <c r="C29" s="25">
        <f>V13+V14+V15</f>
        <v>219</v>
      </c>
    </row>
    <row r="30" spans="2:22" ht="15.75" customHeight="1" x14ac:dyDescent="0.2">
      <c r="B30" s="26" t="s">
        <v>111</v>
      </c>
      <c r="C30" s="25">
        <f>V10</f>
        <v>105</v>
      </c>
    </row>
    <row r="31" spans="2:22" ht="15.75" customHeight="1" x14ac:dyDescent="0.2">
      <c r="B31" s="26" t="s">
        <v>80</v>
      </c>
      <c r="C31" s="25">
        <f>V9</f>
        <v>175</v>
      </c>
    </row>
    <row r="32" spans="2:22" ht="15.75" customHeight="1" x14ac:dyDescent="0.2">
      <c r="B32" s="26" t="s">
        <v>323</v>
      </c>
      <c r="C32" s="25">
        <f>V19</f>
        <v>53</v>
      </c>
    </row>
    <row r="33" spans="2:3" ht="15.75" customHeight="1" x14ac:dyDescent="0.2">
      <c r="B33" s="26" t="s">
        <v>25</v>
      </c>
      <c r="C33" s="25">
        <f>V20</f>
        <v>507</v>
      </c>
    </row>
    <row r="34" spans="2:3" ht="15.75" customHeight="1" x14ac:dyDescent="0.2">
      <c r="B34" s="26" t="s">
        <v>34</v>
      </c>
      <c r="C34" s="25">
        <f>V16+V17+V18</f>
        <v>823</v>
      </c>
    </row>
    <row r="35" spans="2:3" ht="15.75" customHeight="1" x14ac:dyDescent="0.2">
      <c r="B35" s="26" t="s">
        <v>99</v>
      </c>
      <c r="C35" s="25">
        <f>V4</f>
        <v>45</v>
      </c>
    </row>
    <row r="36" spans="2:3" ht="15.75" customHeight="1" x14ac:dyDescent="0.2">
      <c r="B36" s="27" t="s">
        <v>768</v>
      </c>
      <c r="C36" s="28">
        <f>SUM(C25:C35)</f>
        <v>2481</v>
      </c>
    </row>
  </sheetData>
  <mergeCells count="3">
    <mergeCell ref="B2:B3"/>
    <mergeCell ref="C2:U2"/>
    <mergeCell ref="V2:V3"/>
  </mergeCells>
  <conditionalFormatting sqref="C4:U2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ทะเบียน</vt:lpstr>
      <vt:lpstr>รพ.สต.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ผู้ใช้ Windows</cp:lastModifiedBy>
  <dcterms:modified xsi:type="dcterms:W3CDTF">2019-03-19T04:11:14Z</dcterms:modified>
</cp:coreProperties>
</file>